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3105" windowWidth="14805" windowHeight="8010" firstSheet="23" activeTab="30"/>
  </bookViews>
  <sheets>
    <sheet name="saramsa" sheetId="20" r:id="rId1"/>
    <sheet name="aaya" sheetId="15" r:id="rId2"/>
    <sheet name="Bhautik " sheetId="11" r:id="rId3"/>
    <sheet name="Balbalika Tarfa" sheetId="2" r:id="rId4"/>
    <sheet name="Mahila Tarfa" sheetId="3" r:id="rId5"/>
    <sheet name="aadibasi ,janajaati etc" sheetId="4" r:id="rId6"/>
    <sheet name="Prabardanaatmak" sheetId="5" r:id="rId7"/>
    <sheet name="antafin" sheetId="36" r:id="rId8"/>
    <sheet name="Thula purbadhaar" sheetId="6" r:id="rId9"/>
    <sheet name="anya KAR" sheetId="31" r:id="rId10"/>
    <sheet name="kendr" sheetId="30" r:id="rId11"/>
    <sheet name="GBD" sheetId="33" r:id="rId12"/>
    <sheet name="myachin" sheetId="25" r:id="rId13"/>
    <sheet name="conte" sheetId="26" r:id="rId14"/>
    <sheet name="conte2" sheetId="23" r:id="rId15"/>
    <sheet name="thula" sheetId="28" r:id="rId16"/>
    <sheet name="sadak" sheetId="27" r:id="rId17"/>
    <sheet name="new thap" sheetId="42" r:id="rId18"/>
    <sheet name="NAGAR PUR" sheetId="29" r:id="rId19"/>
    <sheet name="shiling" sheetId="13" r:id="rId20"/>
    <sheet name="chalu" sheetId="12" r:id="rId21"/>
    <sheet name="tabi" sheetId="34" r:id="rId22"/>
    <sheet name="kara" sheetId="35" r:id="rId23"/>
    <sheet name="chalu antarik" sheetId="17" r:id="rId24"/>
    <sheet name="Sheet6" sheetId="18" r:id="rId25"/>
    <sheet name="Sheet7" sheetId="19" r:id="rId26"/>
    <sheet name="Sheet1" sheetId="41" r:id="rId27"/>
    <sheet name="Sheet3" sheetId="43" r:id="rId28"/>
    <sheet name="Sheet4" sheetId="44" r:id="rId29"/>
    <sheet name="Sheet5" sheetId="45" r:id="rId30"/>
    <sheet name="thap anudan" sheetId="22" r:id="rId31"/>
    <sheet name="Nagar Chhetra " sheetId="7" r:id="rId32"/>
  </sheets>
  <calcPr calcId="124519"/>
</workbook>
</file>

<file path=xl/calcChain.xml><?xml version="1.0" encoding="utf-8"?>
<calcChain xmlns="http://schemas.openxmlformats.org/spreadsheetml/2006/main">
  <c r="D22" i="36"/>
  <c r="C7" i="17"/>
  <c r="F17" i="35"/>
  <c r="C7" i="42"/>
  <c r="F19" i="15"/>
  <c r="C26" i="42" l="1"/>
  <c r="C28" s="1"/>
  <c r="D4" i="36"/>
  <c r="D10" i="41"/>
  <c r="F10"/>
  <c r="H10"/>
  <c r="C10"/>
  <c r="G7"/>
  <c r="I7" s="1"/>
  <c r="G8"/>
  <c r="I8" s="1"/>
  <c r="E5"/>
  <c r="G5" s="1"/>
  <c r="I5" s="1"/>
  <c r="E6"/>
  <c r="G6" s="1"/>
  <c r="I6" s="1"/>
  <c r="E7"/>
  <c r="E8"/>
  <c r="E9"/>
  <c r="G9" s="1"/>
  <c r="I9" s="1"/>
  <c r="E4"/>
  <c r="G4" s="1"/>
  <c r="C32" i="22"/>
  <c r="D60" i="5"/>
  <c r="D21" i="6"/>
  <c r="D10" i="7"/>
  <c r="D31" i="3"/>
  <c r="D29"/>
  <c r="F33" i="20"/>
  <c r="C31" i="19"/>
  <c r="D17" i="35"/>
  <c r="U14" i="34"/>
  <c r="T14"/>
  <c r="J14"/>
  <c r="U13"/>
  <c r="T13"/>
  <c r="J13"/>
  <c r="T12"/>
  <c r="U12" s="1"/>
  <c r="J12"/>
  <c r="U11"/>
  <c r="T11"/>
  <c r="J11"/>
  <c r="T10"/>
  <c r="J10"/>
  <c r="U9"/>
  <c r="T9"/>
  <c r="K9"/>
  <c r="K10" s="1"/>
  <c r="U10" s="1"/>
  <c r="J9"/>
  <c r="U8"/>
  <c r="T8"/>
  <c r="T7"/>
  <c r="U7" s="1"/>
  <c r="C11" i="29"/>
  <c r="C10"/>
  <c r="C8"/>
  <c r="C4" i="28"/>
  <c r="C8"/>
  <c r="C17" i="27"/>
  <c r="C15"/>
  <c r="C14"/>
  <c r="C13"/>
  <c r="C12"/>
  <c r="C11"/>
  <c r="C10"/>
  <c r="C9"/>
  <c r="C8"/>
  <c r="C7"/>
  <c r="C6"/>
  <c r="C5"/>
  <c r="C28" i="25"/>
  <c r="C33"/>
  <c r="C13" i="26"/>
  <c r="C35" i="20"/>
  <c r="C20"/>
  <c r="F13"/>
  <c r="C13"/>
  <c r="D61" i="5"/>
  <c r="C21" i="25"/>
  <c r="C11"/>
  <c r="C12" i="23"/>
  <c r="F7" i="20"/>
  <c r="D5" i="4"/>
  <c r="I4" i="41" l="1"/>
  <c r="I10" s="1"/>
  <c r="G10"/>
  <c r="E10"/>
  <c r="C4" i="29"/>
  <c r="D7" i="2" l="1"/>
  <c r="D5"/>
  <c r="D32" i="11"/>
  <c r="F24" i="15" l="1"/>
  <c r="D37" i="12"/>
  <c r="D53"/>
  <c r="D48"/>
  <c r="D54" s="1"/>
  <c r="F40" i="15"/>
  <c r="E28"/>
  <c r="E29" s="1"/>
  <c r="F28"/>
  <c r="G28"/>
  <c r="D28"/>
  <c r="E44"/>
  <c r="D44"/>
  <c r="E36"/>
  <c r="G36"/>
  <c r="D36"/>
  <c r="D24"/>
  <c r="E45" l="1"/>
  <c r="D29"/>
  <c r="D45" s="1"/>
  <c r="G41" l="1"/>
  <c r="G44" s="1"/>
  <c r="C36" i="19"/>
  <c r="C37" s="1"/>
  <c r="C21"/>
  <c r="C22" s="1"/>
  <c r="C18" i="17"/>
  <c r="C5" s="1"/>
  <c r="F44" i="15"/>
  <c r="G24"/>
  <c r="F29"/>
  <c r="G29" l="1"/>
  <c r="G45" s="1"/>
  <c r="C4" i="20"/>
  <c r="C7" s="1"/>
  <c r="C34" s="1"/>
  <c r="C36" s="1"/>
  <c r="F36" i="15"/>
  <c r="F45" s="1"/>
  <c r="D50" i="4" l="1"/>
  <c r="B3" i="5"/>
  <c r="B3" i="4"/>
  <c r="D15" i="3"/>
  <c r="D8"/>
  <c r="D20" s="1"/>
  <c r="D22" s="1"/>
  <c r="D6"/>
  <c r="D22" i="13"/>
  <c r="D23" s="1"/>
  <c r="D24" s="1"/>
  <c r="C110"/>
  <c r="C109"/>
  <c r="C107"/>
  <c r="C100"/>
  <c r="D51"/>
  <c r="C51"/>
  <c r="D46"/>
  <c r="C46"/>
  <c r="D42"/>
  <c r="C42"/>
  <c r="C37"/>
  <c r="C43" s="1"/>
  <c r="D36"/>
  <c r="D35"/>
  <c r="D32"/>
  <c r="D33" s="1"/>
  <c r="C32"/>
  <c r="C33" s="1"/>
  <c r="F29" i="20" s="1"/>
  <c r="D30" i="13"/>
  <c r="D29"/>
  <c r="C29"/>
  <c r="C30" s="1"/>
  <c r="F27" i="20" s="1"/>
  <c r="C26" i="13"/>
  <c r="C27" s="1"/>
  <c r="D25"/>
  <c r="D26" s="1"/>
  <c r="C23"/>
  <c r="C24" s="1"/>
  <c r="F23" i="20" s="1"/>
  <c r="B16" i="13"/>
  <c r="C8"/>
  <c r="D7"/>
  <c r="C7"/>
  <c r="D4"/>
  <c r="D31" i="12"/>
  <c r="D38" s="1"/>
  <c r="C112" i="13" l="1"/>
  <c r="D37"/>
  <c r="D43" s="1"/>
  <c r="C4" i="6"/>
  <c r="C6" s="1"/>
  <c r="F25" i="20"/>
  <c r="F31" s="1"/>
  <c r="C111" i="13"/>
  <c r="D27"/>
  <c r="C10"/>
  <c r="C12"/>
  <c r="D12" s="1"/>
  <c r="E12" s="1"/>
  <c r="D8"/>
  <c r="C11"/>
  <c r="D11" s="1"/>
  <c r="E11" s="1"/>
  <c r="F34" i="20" l="1"/>
  <c r="F35"/>
  <c r="C7" i="6"/>
  <c r="C8" s="1"/>
  <c r="C13" i="13"/>
  <c r="C14" s="1"/>
  <c r="D10"/>
  <c r="E10" s="1"/>
  <c r="F36" i="20" l="1"/>
  <c r="D13" i="13"/>
  <c r="D14" s="1"/>
  <c r="D15" s="1"/>
  <c r="C16"/>
  <c r="C17" l="1"/>
  <c r="C18"/>
  <c r="D18" s="1"/>
  <c r="C19" l="1"/>
  <c r="C20" s="1"/>
  <c r="C21" s="1"/>
  <c r="D17"/>
  <c r="D19" l="1"/>
  <c r="D20" s="1"/>
  <c r="D21" s="1"/>
  <c r="E17"/>
  <c r="E19" s="1"/>
</calcChain>
</file>

<file path=xl/sharedStrings.xml><?xml version="1.0" encoding="utf-8"?>
<sst xmlns="http://schemas.openxmlformats.org/spreadsheetml/2006/main" count="1886" uniqueCount="1397">
  <si>
    <t>qm=;=</t>
  </si>
  <si>
    <t>of]hgfsf] gfd</t>
  </si>
  <si>
    <t>s}=</t>
  </si>
  <si>
    <t>k|:tfljt ah]^ /sd</t>
  </si>
  <si>
    <t>:jLs[t jh]^</t>
  </si>
  <si>
    <t>j*f :tl/o of]hgf th'df{ e]nfjf^ zf/bf gu/kflnsfsf] rf}yf] gu/kl/ifb\sf nflu %gf}^ e} cfPsf] of]hgfx?</t>
  </si>
  <si>
    <t xml:space="preserve">&gt;Lgu/ eujtLvf]nf jfx'g^f]n df]^/ af^f] </t>
  </si>
  <si>
    <t xml:space="preserve">j*f g+= 2 </t>
  </si>
  <si>
    <t>hf]nL lkkn b]lv hf]lub]p vf]nf df]^/af^f]</t>
  </si>
  <si>
    <t xml:space="preserve">j*f g+= 1 </t>
  </si>
  <si>
    <t xml:space="preserve">j*f g+= 3 </t>
  </si>
  <si>
    <t>lj=lk=:d[tL k|f=lj= #^\^]vf]nf df]^/ af^f] lgdf)f</t>
  </si>
  <si>
    <t xml:space="preserve">j*f g+= 4 </t>
  </si>
  <si>
    <t>lkkng]^f ;fx'^f]n vfg]kFgL lj:tf/ -63 Pd Pd kfOk lj:tf/ _</t>
  </si>
  <si>
    <t xml:space="preserve">j*f g+= 5 </t>
  </si>
  <si>
    <t>j/lkkn b'nwf/fkf]v/f df]^/ af^f] qmdfut</t>
  </si>
  <si>
    <t xml:space="preserve">j*f g+= 6 </t>
  </si>
  <si>
    <t xml:space="preserve">j*f g+= 7 </t>
  </si>
  <si>
    <t>sfk|]rf}/ s'/n vfg]kfgL lgdf{)F</t>
  </si>
  <si>
    <t>j*f g+= 8</t>
  </si>
  <si>
    <t>&gt;L lq=h=p=df=lj= ejg dd{t</t>
  </si>
  <si>
    <t>j*f g+= 9</t>
  </si>
  <si>
    <t xml:space="preserve">df]^/ af^f] lw?jg </t>
  </si>
  <si>
    <t>l;p/] vfg]kfgL of]hgf</t>
  </si>
  <si>
    <t>j*f g+= 10</t>
  </si>
  <si>
    <t>u}/fufp d};]kfgL df]^/af^f]</t>
  </si>
  <si>
    <t>j*f g+= 11</t>
  </si>
  <si>
    <t>pRr df=lj=ef}lts k'jf{wf/ lgdf{)f</t>
  </si>
  <si>
    <t>j*f g+= 12</t>
  </si>
  <si>
    <t>durf}/ sfuvf]nf ltldn] lj#'t kf]n / tf/ vl/b</t>
  </si>
  <si>
    <t>/]zd Ho"nf ;+fuf/ df]^/af^f] lgdf{)f</t>
  </si>
  <si>
    <t>j*f g+= 13</t>
  </si>
  <si>
    <t>j*f g+= 15 *f*fufp n]vkf]v/f 9 ;Dd df]^/ af^f] lgdf{)f</t>
  </si>
  <si>
    <t>j*f g+= 14</t>
  </si>
  <si>
    <t>:ofnf wfpg] cf]/n x'b} (f]/rf}/ hf]*\g] df]^/ af^f]</t>
  </si>
  <si>
    <t>j*f g+= 15</t>
  </si>
  <si>
    <t>:ofnf#f/L j/nf df]vnf ;*s lgdf{)f</t>
  </si>
  <si>
    <t>lzj kfj{tL dlGb/ lgdf{)f</t>
  </si>
  <si>
    <t>1,00,000</t>
  </si>
  <si>
    <t>l/&amp;frf}/ ^+sL dd{t</t>
  </si>
  <si>
    <t>:jf:Yo cfdf ;d'xnfO{ :jf:Yo ;DalGw hgr]tgf d'ns sfo{qmd</t>
  </si>
  <si>
    <t>xf]h]/L tflnd</t>
  </si>
  <si>
    <t>l;nfO{ s^fO{ tflnd</t>
  </si>
  <si>
    <t>^fs'/f</t>
  </si>
  <si>
    <t>;'O^/ a'gfO{{ l;k ljsf; tflnd</t>
  </si>
  <si>
    <t>u}/fufp :ofgLkw]/L vf=kf= ^+sL lgdf{)f</t>
  </si>
  <si>
    <t>blnt</t>
  </si>
  <si>
    <t>hghflt</t>
  </si>
  <si>
    <t xml:space="preserve">h]i&amp; </t>
  </si>
  <si>
    <t>;+uLt^f]n x'b} &amp;'^f]lkkn df]^/ af^f] lgdf{)f</t>
  </si>
  <si>
    <t>zzlQms/)f Ifdtf ljsf; tflnd</t>
  </si>
  <si>
    <t>blnt a:tLsf] g]^fsf] kf]v/L ;'wf/ ug{]</t>
  </si>
  <si>
    <t>o'jf v]ns'b sfo{qmd</t>
  </si>
  <si>
    <t>hghftL</t>
  </si>
  <si>
    <t>;fgLvf]nf hghftL ^x/f] lgdf)f{</t>
  </si>
  <si>
    <t>blntsf] nfuL If]dtf ljsf; sfoqmd</t>
  </si>
  <si>
    <t>blnt a:tL vfg]kfgL dflyufp ^+sL lgdf{)f</t>
  </si>
  <si>
    <t>blnt a:tL vfg]kfgL cf]v|]gL ^+sL lgdf{)f</t>
  </si>
  <si>
    <t>hghftL s'/n vfg]kfgL ^+sL lgdf)f</t>
  </si>
  <si>
    <t>t/sf/L v]tL kfOk -;fdfu|L_</t>
  </si>
  <si>
    <t>h]i&amp;</t>
  </si>
  <si>
    <t xml:space="preserve">l;nfO s^fO{ </t>
  </si>
  <si>
    <t>g]kfg] vfg] kfgL d'xfg ;+/If)f tyf lgdf{)f tf/af/</t>
  </si>
  <si>
    <t xml:space="preserve">tNnf] ;flxnsDb wf/fkfgL #^\^]vf]nf ;fkdf/f df]^/ af^f] </t>
  </si>
  <si>
    <t>1,20,000</t>
  </si>
  <si>
    <t xml:space="preserve">/f]sf ^f]n vfg]kfgL ^+sL lgdf{)f </t>
  </si>
  <si>
    <t>dflyNnf] :ofnf rf}tf/L lgdf{)f</t>
  </si>
  <si>
    <t xml:space="preserve">df^f]sf] ef*f agfpg] tflnd </t>
  </si>
  <si>
    <t xml:space="preserve">kmlg{r/ tflnd tyf ;fdfu|L vl/b </t>
  </si>
  <si>
    <t>:jf:Yo rf}sL kmlg{r/ vl/b lztnkfl^</t>
  </si>
  <si>
    <t>s'jf dd{t ^df^f ufp blnt j:tL</t>
  </si>
  <si>
    <t>kfNnf] afudf/] s'jf dd{t -&amp;'nf] lkkn_</t>
  </si>
  <si>
    <t>l;?jfng]^f kfv] l;d s'jf dd{t</t>
  </si>
  <si>
    <t>/fj^]/x] vf=kf=^+sL dd{t</t>
  </si>
  <si>
    <t>lzj df=lj= d'n *f*f #]/jf/</t>
  </si>
  <si>
    <t>rj/ ufp ;*s ;"wf/</t>
  </si>
  <si>
    <t>e^\^f rj/ sf}% xnrf}/ df]=af= qmdfut</t>
  </si>
  <si>
    <t>2,00,000</t>
  </si>
  <si>
    <t xml:space="preserve">/fd] vf]nf l/&amp;faf]^ hf]*\g] df]=af= qmdfut </t>
  </si>
  <si>
    <t>/fgL vf=kf= dd{t</t>
  </si>
  <si>
    <t>kmnf^] vf=kf= dd{t</t>
  </si>
  <si>
    <t>hn's]</t>
  </si>
  <si>
    <t>j/frf}/</t>
  </si>
  <si>
    <t>jfpgkw]/f jf/df;] ^f]n vf=kf= kfOk nfOg lj:tf/</t>
  </si>
  <si>
    <t>d:^/dG*fngL dlGb/ lgdf{)f</t>
  </si>
  <si>
    <t>1,50,000</t>
  </si>
  <si>
    <t xml:space="preserve">j"l*ufp vf=kf= ^+sL dd{t </t>
  </si>
  <si>
    <t>jfnsNofg k|f=lj= b]lv dxtf/f ^f]n ;Dd gof df]^/ af^f] lgdf{)f</t>
  </si>
  <si>
    <t>hf]ln lkkn n]v sfkmnL df]=af= lgdf{)f</t>
  </si>
  <si>
    <t xml:space="preserve">*f*fl;d t";f/] df]=af= qmdfut </t>
  </si>
  <si>
    <t xml:space="preserve">dfs{] /fgL vf=kf= dd{t </t>
  </si>
  <si>
    <t>#^\^] /fgL vf=kf dd{t</t>
  </si>
  <si>
    <t>sflnsf dlGb/ %fgf %fpg] lkkng]^f</t>
  </si>
  <si>
    <t>;fnrf}/ l;p/] ljh'nL lj:tf/</t>
  </si>
  <si>
    <t>6_ &amp;'nf k"jf{wf/ ljsf; tkm{</t>
  </si>
  <si>
    <t>l^d"/vf]nf,wlgvf]nf bf/Lrf}/ vf=kf= lgdf{)f</t>
  </si>
  <si>
    <t>a/nf (f/vfgL df]=af= lgdf{)f</t>
  </si>
  <si>
    <t>nfnb/jf/ b]lv gof a:tL k;{]nfrf}/ kSsL ;*s lgdf{)f qmdfut</t>
  </si>
  <si>
    <t>l*NnL a= /fO{sf] #/ b]lv eb|sfnL x"b} ltnrf}/ v/v/] af;vf]nf s'Ogf] df]=af= lgdf{)f</t>
  </si>
  <si>
    <t>a/nf dbdsf*f,&amp;'nfu}/f,hotkfgL df]=af= kSsL ;*s</t>
  </si>
  <si>
    <t>s'/n sflnsf df=lj= df]=af= lgdf{)f</t>
  </si>
  <si>
    <t>;fljs j*f g+= 4 jf^ cf]/ ufp x"b} rNn] kmfd ;Dd ;*s :t/ j[l$</t>
  </si>
  <si>
    <t>;fx'^f]n ;flxnfsDb x'b} #^\^]vf]nf df]=af=</t>
  </si>
  <si>
    <t>;fx'^f]n nfdf*f*f /fgLsf]^ df]=af=</t>
  </si>
  <si>
    <t>:ofnf ;fpg] df]=af= lgdf{)f</t>
  </si>
  <si>
    <t>tNnf] dfs{] df]=af=df j/lkkn kSsL k"n</t>
  </si>
  <si>
    <t>g]kfg] l;rfO{ gx/ lgdf{)f</t>
  </si>
  <si>
    <t>&amp;f*f]af^f]sf] lkknjf]^ af^ ltnrf}/ kfs{ lgdf{)f</t>
  </si>
  <si>
    <r>
      <t>u|fld)f lj</t>
    </r>
    <r>
      <rPr>
        <sz val="14"/>
        <color theme="1"/>
        <rFont val="Preeti"/>
      </rPr>
      <t>B'tLs/0f kf]n / tf/ vl/b</t>
    </r>
    <r>
      <rPr>
        <sz val="11"/>
        <color theme="1"/>
        <rFont val="FONTASY_ HIMALI_ TT"/>
        <family val="5"/>
      </rPr>
      <t xml:space="preserve"> </t>
    </r>
  </si>
  <si>
    <r>
      <t>rfb] kx/ w'tw't]d'nf ln</t>
    </r>
    <r>
      <rPr>
        <sz val="14"/>
        <color theme="1"/>
        <rFont val="Preeti"/>
      </rPr>
      <t xml:space="preserve">ˆ6 l;:6d </t>
    </r>
  </si>
  <si>
    <r>
      <t>wf/fkfgL ^fs'/f afx'g rf}/ vfltufp ln</t>
    </r>
    <r>
      <rPr>
        <sz val="14"/>
        <color theme="1"/>
        <rFont val="Preeti"/>
      </rPr>
      <t>ˆ6 vf=kf= of]hgf</t>
    </r>
  </si>
  <si>
    <r>
      <t>l;dkfgL dflyNnf] :ofnf ln</t>
    </r>
    <r>
      <rPr>
        <sz val="14"/>
        <color theme="1"/>
        <rFont val="Preeti"/>
      </rPr>
      <t>ˆ6 vf=kf= lgdf{0f</t>
    </r>
  </si>
  <si>
    <t>lxn] u}/f l/&amp;frf}/ wf/fkfgL ;fkdf/f ;*s qmdfut</t>
  </si>
  <si>
    <t>tNnf] ;flxnfsDbsf] wf/fkfgL uf]/]^f] af^f] l;l* lgdf)f{</t>
  </si>
  <si>
    <t>tNnf] ;flxnfsDb ^+sL lgdf{)f</t>
  </si>
  <si>
    <t>tNnf] :ofnf ^+sL lgdf{)f</t>
  </si>
  <si>
    <t xml:space="preserve">dflyNnf] :ofnf vfg]kfgL ^+sL dd{t </t>
  </si>
  <si>
    <t>c:jf cd ufp vfg]kfgL ^+sL lgdf)f{</t>
  </si>
  <si>
    <t>/ftfdf^f vf=kf= ^+sL dd{t</t>
  </si>
  <si>
    <t>;fx"^f]n blv /fgLsf]^ cd|}^fs"/f df]=af= :t/ pGgtL / u|fe]n</t>
  </si>
  <si>
    <t>l^d'/ wf/f /fhLkfgL kf]v/L lgdf{)f</t>
  </si>
  <si>
    <t xml:space="preserve">sf]N* :^f]/ /ftfdf^F </t>
  </si>
  <si>
    <t xml:space="preserve">x/n] x'b} af; vf]nf df]^/ af^f] </t>
  </si>
  <si>
    <t>afurf}/ s}ofvf]nf b]lv ^f^\s] ;Dd l;rfO{ lgdf{)f</t>
  </si>
  <si>
    <t>wfg;/] vfg]kfgL dd{t</t>
  </si>
  <si>
    <t>s[i)f lg=df=lj= kmlg{r/ lgdf{)f</t>
  </si>
  <si>
    <t xml:space="preserve">lxdfno k|f=lj+ #]/af/ </t>
  </si>
  <si>
    <t xml:space="preserve">lg=df=lj= ;"grf}/ #]/af/ </t>
  </si>
  <si>
    <t>zf=g=kf= 9 lgufnr"nfdf ko{^sLo :yn lep ^fp/ lgdf{)f</t>
  </si>
  <si>
    <t>rGb|kfnf / hfgsL ;f=j=p=;=df j[Iff /f]kg</t>
  </si>
  <si>
    <t>^'l*v]n ;+/If)f tyf k')f{ lgdf{)f</t>
  </si>
  <si>
    <t>u}/fufp kfgL d'xfg ^+sL lgdf{)f</t>
  </si>
  <si>
    <t>ljZjsdf{ ^f]n hfg] af6f] lgdf{)f</t>
  </si>
  <si>
    <t>&amp;f*f] uNnL led;]gyfg (n lgsf; u/L &amp;'nwf/f d"gL lj;h{g</t>
  </si>
  <si>
    <t>lx+;f lkl*t dlxnfx?sf] nfuL ;]km xfp; lgdf{)f</t>
  </si>
  <si>
    <t>e" ;+/If)f sfo{no b]lv sflhwf/f l;l* lgdf{)f</t>
  </si>
  <si>
    <t xml:space="preserve">s[lif sfo{no b]lv sflhwf/f l;l* lgdf{)f </t>
  </si>
  <si>
    <t>hf]lub]p vf]nf cGtu{t l/&amp;] vf]nf d"xfg ;+/If)fsf] #]/af/ tf/ hfnL</t>
  </si>
  <si>
    <t>v"s"/L Jo;foLsf] ^x/f lgdf{)f</t>
  </si>
  <si>
    <t>/ftfdf^f l;d vf=kf= ^+sL lgdf{)f</t>
  </si>
  <si>
    <t xml:space="preserve">dflyNnf] ;Nofgrf}/ vfg]kfgL ^+sL lgdf{)f </t>
  </si>
  <si>
    <t>ct/sf*f lkknaf]^ sfkmnu}/L *f+u|L df]^/ af^f] lgdf{)f</t>
  </si>
  <si>
    <t>s}lrdf]* hf]uL rf}/ df]=af= lgdf{)f</t>
  </si>
  <si>
    <t xml:space="preserve">vf/fvf]nf k'n lhg{ cj:yfdf /x]sf]]n] dd{t </t>
  </si>
  <si>
    <t>nflGt :oflgvfn df]Vnf df]=af= :t/ a[l$</t>
  </si>
  <si>
    <t>&gt;Lgu/ cd|}*F*F au/ vf]nf ltldn] hf]*\g] df]=af= lgdf{)F</t>
  </si>
  <si>
    <t>zflGt gu/ /]Zdlhpnf ljr zf/bf vf]nf\df kSsL k'n</t>
  </si>
  <si>
    <t>n]v k]lb df]=af= :t/ pGgtL</t>
  </si>
  <si>
    <t xml:space="preserve">/]Zd lhpnf vf=kf= dd{t of]hgf </t>
  </si>
  <si>
    <t>kmn]bf l;dn lhpnf vf=kf= of]hgf</t>
  </si>
  <si>
    <t>zflGt gu/ *f+u|L s}lrdf]* df]^/ af^f] :t/ pGglt</t>
  </si>
  <si>
    <t>jofs'nf] l;rfO{ s"nf] dd{t</t>
  </si>
  <si>
    <t>lr;fkfgL l;rfO s"nf] dd{t</t>
  </si>
  <si>
    <t>*f*fuFp ;Nofg rf}/ ;*s lgdf{)f</t>
  </si>
  <si>
    <t xml:space="preserve">a/nf a*fvf]nf a'r] ;*s lgdf{)f </t>
  </si>
  <si>
    <t>x/n] ;Nofg rf}/ ;*s lgdf{)f</t>
  </si>
  <si>
    <t>kljq s{lif ;d"x lr;fkfgL l;rfO{ kfOk vl/b</t>
  </si>
  <si>
    <t>tNnf] xnrf}/ vf=kf= of]hgf</t>
  </si>
  <si>
    <t>lhpnf a:tL vf=kf= of]hgf</t>
  </si>
  <si>
    <t>j*f sfo{no xnrf}/ df] af= lgdf{)f</t>
  </si>
  <si>
    <t xml:space="preserve">^f^\s] l;rfO{ s'nf] lgdf)f{ </t>
  </si>
  <si>
    <t>uTofvf]nf &amp;'nf] snf] lgdF{)f</t>
  </si>
  <si>
    <t xml:space="preserve">/fd]vf]nf lsld/]?v l;rfO{ s'nf] </t>
  </si>
  <si>
    <t>¥ofn] vfg]kfgL</t>
  </si>
  <si>
    <t xml:space="preserve">:ofnf afnlzIff ejg lgdf{)f </t>
  </si>
  <si>
    <t>vfg]kfgL cfof]hgf lgdf{)f cf]v|]gL</t>
  </si>
  <si>
    <t xml:space="preserve">ltldn] rf}/ vfg]kfgL ^+sL lgdf{)f </t>
  </si>
  <si>
    <t>sflnsf df=lj= x'b} ltn kf]v/L x'b} /fd|L bx hf]*\g]</t>
  </si>
  <si>
    <t>%x/] hd'g] vf]nL l;rfO s"nf] lgdf{)f</t>
  </si>
  <si>
    <t>;j"h rf}tf/f b]lv sfl^ufp lkknaf]^ df]=af= lgdf{)f</t>
  </si>
  <si>
    <t>Hjfnfk"/ b]lv yfkf ^f]n df]=af= lgdf{)f</t>
  </si>
  <si>
    <t>j*f g+= 8 sf ;Dk')f{ ^f]ndf ljh"nL</t>
  </si>
  <si>
    <t>:jf:Yo rf}sL dfs{] ejg lgdf{)f</t>
  </si>
  <si>
    <t>;fljs 1,4,8,j*fsf] vf=kf= dd{t</t>
  </si>
  <si>
    <t xml:space="preserve">b[li^ljlxg %fqfaf; ejg lgdf{)f </t>
  </si>
  <si>
    <t>lzjhg Sofdk;sf] Nofj ;fdfg vl/b</t>
  </si>
  <si>
    <t>bfl/drf}/ vf=kf= ^+sL lgdf{)f</t>
  </si>
  <si>
    <t xml:space="preserve">%fk*f*f sfkmn vfg]kfgL ^+sL dd{t </t>
  </si>
  <si>
    <t>lzjhg b]lv bfl/drf}/ hf]*\g] df]=af= lgdf{)f</t>
  </si>
  <si>
    <t>&gt;Lgu/ ahf/ b]lv O=k|=sf= hfg] af^f] lgdf{)f</t>
  </si>
  <si>
    <t xml:space="preserve">ah/ lhpnf kSsL l;rfO{ s'nf] </t>
  </si>
  <si>
    <t>eujtL vf]nf ^+sL lgdf{)f</t>
  </si>
  <si>
    <t>rfvnf lhpnf l;rfO{ s"nf] lgdf{)f</t>
  </si>
  <si>
    <t>afd v]t gof l;rfO s"nf] lgdf{{)f</t>
  </si>
  <si>
    <t xml:space="preserve">(f]/rf}/ t";f/] (f/vfg] s{lif ;*s </t>
  </si>
  <si>
    <t>^fk' l;rfO{ s'nf] lgdf{)f</t>
  </si>
  <si>
    <t>d;fg#f^ lu/Lk"/L eutL ^x/f lgdf{)f</t>
  </si>
  <si>
    <t>hgtf k|f=lj+ ejg dd{t</t>
  </si>
  <si>
    <t>nIdL lg=df=lj= vf=kf= ^+sL lgdf{)F</t>
  </si>
  <si>
    <t>u}/fufp s'jf ^+sL kf]v/L lgdf{)f</t>
  </si>
  <si>
    <t>9_ cGo sfof{nodf dfu u/L k&amp;fpg] of]hgf tkm{</t>
  </si>
  <si>
    <t>eujtL k|f=lj=ejg dd{t tf/hfnL</t>
  </si>
  <si>
    <t>hgtf k|f=lj= ejg dd{t</t>
  </si>
  <si>
    <t xml:space="preserve">afv|f ;|f]t s]Gb| :yfkgf </t>
  </si>
  <si>
    <t>lzh{gzLn sj"lnotf jgdf a[Iff/f]kg tyf #f};</t>
  </si>
  <si>
    <t>j[$f cf&gt;fd ejg,h]i&amp; gful/snfO{ vfg lkgsf] Joj:yf / sd{rf/L Joj:yf</t>
  </si>
  <si>
    <t>;Nofg lhNnfdf kz" d]nf tyf ljlqm ;]sng s]Gb| lgdf{)f</t>
  </si>
  <si>
    <t>hf]nL lkkn x"b} w}/]gL kf]v/f hf]*\g] df]=af= qmdfut</t>
  </si>
  <si>
    <t>cf:yf ;fd"bflos cWog s]Gb| tyf k":ts vl/b</t>
  </si>
  <si>
    <t>uf/f kfgL ^+sL lgdf{)f</t>
  </si>
  <si>
    <t>/f/] vf=kf= dd{t</t>
  </si>
  <si>
    <t>l;dvs{ vf=kf= lgdf{)f</t>
  </si>
  <si>
    <t>h'u] kftnf] vf=kf= l;rfO dd{t</t>
  </si>
  <si>
    <t>kx]n] vf]nf l;rfO{ s'nf] dd{t</t>
  </si>
  <si>
    <t>j*f g+= 10 df ljw"t ;fvf nfO{g lj:tf/</t>
  </si>
  <si>
    <t>t/sf/L v]tL / au}rf Joj:yfkg</t>
  </si>
  <si>
    <t>afv|f vf]/ ;'wf/ k;' sfo{nfo</t>
  </si>
  <si>
    <t>;fnrf}/ vf=kf= ^+sL lgdf{)f</t>
  </si>
  <si>
    <t>vq]gL vf]nf d'xfgdf ^+sL lgdf{)F</t>
  </si>
  <si>
    <t>cf/f ;fnrf}/ ljw't lj:tf/</t>
  </si>
  <si>
    <t>afurf}/ vf=kf= ^+sL lgdf{)f</t>
  </si>
  <si>
    <t>gd:t] ^]lnsdsf] ^fj/ lgdF{)f</t>
  </si>
  <si>
    <t>c:yfO{ k|x/L sfo{no :yfkgf :oflgvfn ahf/</t>
  </si>
  <si>
    <t>c%'vf]nL l;rfO{ dd{t</t>
  </si>
  <si>
    <t xml:space="preserve">;{hglzn k|f=lj= 2 sf]&amp;] ejg lgdf{)f #]/af/ </t>
  </si>
  <si>
    <t>lr;fkfgL s[lif ;xsf/L ;+:yf ln= -e};L kfng tyf s[lif_</t>
  </si>
  <si>
    <t>%lj vf]nf vf=kf= d'xfg dd{t</t>
  </si>
  <si>
    <t>j*f g+= 15 sf] k|To]s ljw't gk"u]sf] ^f]ndf ljw"t lj:tf/</t>
  </si>
  <si>
    <t>^f^\s] s'nf] l;dtf/f dd{t</t>
  </si>
  <si>
    <t>j*fvf]nf l;rfO{ s"nf]</t>
  </si>
  <si>
    <t>%fk vfg]kfgL lgdf{)f</t>
  </si>
  <si>
    <t>g]kfg],;fem]Oh{,afpgrf}/,blnt a:tL ,dfy*]/f ljw't lj:tf/</t>
  </si>
  <si>
    <t>lr;fkfgL :ofgLkfO{vf]nL l;rfO{ gx/</t>
  </si>
  <si>
    <t>/ufn ufp l;rfO{ kf]v/L lgdf{)f</t>
  </si>
  <si>
    <t>af]l^ vf]nf vf=kf= ^+sL dd{t</t>
  </si>
  <si>
    <t>s"/n l;rfO{ kf]v/L lgdf{)F</t>
  </si>
  <si>
    <t>;fgf] ^f^\s] %kfn] s"nf] kSsL lgdf{)f</t>
  </si>
  <si>
    <t>;"g^fs"/f ljw't kf]n tf/ ;lxt 12 j^f</t>
  </si>
  <si>
    <t>lr;f kfgL vf=kf= ^+sL dd{t</t>
  </si>
  <si>
    <t>t]nfnL l;rfO{ s"nf] kSsL lgdf{)F /ftf df^f</t>
  </si>
  <si>
    <t>c;"jf,cd ufp,sfnf vf]nf,*f*fl;d ljh"nL lj:tf/</t>
  </si>
  <si>
    <t>;fpg],tNnf] :ofnf,afudf/],nfdf*F*F ljw"t lj:tf/</t>
  </si>
  <si>
    <t>l^d"/ vf]nf vf=kf= ^+sL lgdF{)F</t>
  </si>
  <si>
    <t>a*f vf]nf km"naf/Ldf l;rfO{ kf]v/L lgdf{)f</t>
  </si>
  <si>
    <t>a"*fgfpnf ^+sL lgdf{)f</t>
  </si>
  <si>
    <t xml:space="preserve">yfkfufp s"jf dd{t </t>
  </si>
  <si>
    <t>eb|sfnL tf/ k|vfn lgdf{)F</t>
  </si>
  <si>
    <t>ltnrf} kfO{k lj:tf/</t>
  </si>
  <si>
    <t>&amp;"nwf/f gof a;kfs{ df]=af=</t>
  </si>
  <si>
    <t>;"jfsf]l^ b]lv df]Vnf ;*s ;'wf/</t>
  </si>
  <si>
    <t xml:space="preserve">dlxnf cfocfh{g afv|f,s"v"/f kfng l;?jf/,j*fvf]nf,jon*f*f tNnf] ahf/ </t>
  </si>
  <si>
    <t>g]kfn kqsf/ dxf;+u hfg] af^f] lgdf{)f</t>
  </si>
  <si>
    <t>u|fdL)f ljB'tLs/)f kf]n tf/ vl/b</t>
  </si>
  <si>
    <t>hghftL ;"Gb/ *f*F ^x/f] lgdf{)F</t>
  </si>
  <si>
    <t>/fjts"gf dxfb]j hf]*\g] df]^/ af^f] lgdf{)f</t>
  </si>
  <si>
    <t xml:space="preserve">a/nf g]kfg] df]^/ af^f] lgdf{)f </t>
  </si>
  <si>
    <t>o"jf v]ns'b sfo{qmd tyf ;fdfu|L v/Lb</t>
  </si>
  <si>
    <t>e"jg]Zj/L vf=kf= dd{t</t>
  </si>
  <si>
    <t>ljw"t kf]n /fgLsf]^ tNnf] dfs{] /ftfdf^f</t>
  </si>
  <si>
    <t>b";]nL x'b} k}ofvf]nf l;rfO{ s'nf] lgdf{)f</t>
  </si>
  <si>
    <t>k"tnLvf]nf x'b} l;p/] hf]*\g] df]^/ af^f]</t>
  </si>
  <si>
    <t>;"grf}/ vf=kf= dd{t / ^+sL lgdf{)f</t>
  </si>
  <si>
    <t xml:space="preserve">j*f </t>
  </si>
  <si>
    <t>g]kfn ;/sf/</t>
  </si>
  <si>
    <t>;+l3o dfldnf tyf :yfgLo ljsf; dGqfno</t>
  </si>
  <si>
    <t>zf/bf gu/kflnsf sfof{no ;Nofg</t>
  </si>
  <si>
    <t>cf=j= @)&amp;$÷)&amp;% sf] :jLs[t jflif{s gu/kflnsf cg'bfg ah]6sf] jf+8kmFf8</t>
  </si>
  <si>
    <t>l;=g+</t>
  </si>
  <si>
    <t>vr{ lz=g+=</t>
  </si>
  <si>
    <t>vr{ lzif{s</t>
  </si>
  <si>
    <t>:jLs[t ul/Psf] /sd ?=</t>
  </si>
  <si>
    <t>s}lkmot</t>
  </si>
  <si>
    <t>tnj</t>
  </si>
  <si>
    <t>:yfgLo / ljz]if eQf</t>
  </si>
  <si>
    <t>dxuL eQf</t>
  </si>
  <si>
    <t>kf];fs</t>
  </si>
  <si>
    <t>j}&amp;s eQf</t>
  </si>
  <si>
    <t>cGo eQf</t>
  </si>
  <si>
    <t>;?jf e|d)f vr{</t>
  </si>
  <si>
    <t>wf/f tyf ljh'nL</t>
  </si>
  <si>
    <t>;~rf/ dxz'n</t>
  </si>
  <si>
    <t>sfof{no ;DaGwL vr{</t>
  </si>
  <si>
    <t>ef*f</t>
  </si>
  <si>
    <t>;jf/L ;fwg dd{t</t>
  </si>
  <si>
    <t>cGo dd{t ;Def/</t>
  </si>
  <si>
    <t>;jf/L ;fwg OGwg</t>
  </si>
  <si>
    <t>cGo OGwg</t>
  </si>
  <si>
    <t>k/fdz{ tyf cGo ;]jf</t>
  </si>
  <si>
    <t xml:space="preserve">ljljw vr{-cfly{s ;xfotf,kl/Iff vr{ j}&amp;s eQf </t>
  </si>
  <si>
    <t>sfo{qmd e|d)f vr{</t>
  </si>
  <si>
    <t>gljs/)f tyf b:t'/</t>
  </si>
  <si>
    <t>d;nGb vr{</t>
  </si>
  <si>
    <t>%kfO vr{</t>
  </si>
  <si>
    <t>k':ts</t>
  </si>
  <si>
    <t>kqklqsf</t>
  </si>
  <si>
    <t>n]vfkl/If)f z'Ns</t>
  </si>
  <si>
    <t>lg;t{ k'lhut cg'bfg</t>
  </si>
  <si>
    <t>dlxnf nlIft sfo{qmd 10℅</t>
  </si>
  <si>
    <t>cflbjf;L,hghflt,blnt o'jf nlIft !%℅</t>
  </si>
  <si>
    <t>Doflrª km08</t>
  </si>
  <si>
    <t>hDdf</t>
  </si>
  <si>
    <t>ejg lgdf{0f</t>
  </si>
  <si>
    <t>k'lhut vr{ hDDff</t>
  </si>
  <si>
    <t>n]vfkfn</t>
  </si>
  <si>
    <t>sfo{sf/L clws[t</t>
  </si>
  <si>
    <t xml:space="preserve">zf/bf gu/kflnsf sfof{no ;Nofgsf] </t>
  </si>
  <si>
    <t>ah]^ lzif{s</t>
  </si>
  <si>
    <t>ah]^ l;df</t>
  </si>
  <si>
    <t>ljlgof]lht /sd</t>
  </si>
  <si>
    <t>k|ltj*f jh]^ lzlnª</t>
  </si>
  <si>
    <t>s</t>
  </si>
  <si>
    <t>:yflgo lgsfo lgzt{ k'lhut gu/ kflnsf cg'bfg</t>
  </si>
  <si>
    <t>ejg lgdf{)f</t>
  </si>
  <si>
    <t>Doflr+u tkm{</t>
  </si>
  <si>
    <t>v'b jfls k'lhut cg'bfg</t>
  </si>
  <si>
    <t>v</t>
  </si>
  <si>
    <t>nlIft ju{ tkm{</t>
  </si>
  <si>
    <t>dlxnf</t>
  </si>
  <si>
    <t>jfnjflnsf</t>
  </si>
  <si>
    <t>k%f*L k]/sf] ;d'bfo</t>
  </si>
  <si>
    <t>hDdf nlIft ju{</t>
  </si>
  <si>
    <t>jfls klhut cg'bfg</t>
  </si>
  <si>
    <t>ef}lts k"jf{wf/</t>
  </si>
  <si>
    <t xml:space="preserve">k|j${gfTds tkm{ -;+:yfut ljsf; 50 / j*fut sfo{qmd 50 </t>
  </si>
  <si>
    <t>s'n hDdf</t>
  </si>
  <si>
    <t>s''n k'lhut cg'bfg</t>
  </si>
  <si>
    <t>gu/ If]q k'jf{wf/ ljsf; sfo{qmd</t>
  </si>
  <si>
    <t>jfls gu/ If]q k'jf{wf/</t>
  </si>
  <si>
    <t>&amp;'nf k'jf{wf/ ljsf; sfo{qmd</t>
  </si>
  <si>
    <t>jfls &amp;'nf k'jf{wf/ ljsf; sfo{qmd</t>
  </si>
  <si>
    <t>:yflgo lgsfo z;t{ k'lhut cg'bfg -;f]nf/ jlQ sfo{qmd_</t>
  </si>
  <si>
    <t>jfls ;f]nf/ jlQ sfo{qmd</t>
  </si>
  <si>
    <t>;*s jf]*{ sfo{qmd tkm{</t>
  </si>
  <si>
    <t>jfls ;*s jf]*{ sfo{qmd</t>
  </si>
  <si>
    <t>k'lhut tkm{ cfGtl/s tkm{</t>
  </si>
  <si>
    <t>/fhZJf jf*kmf* tkm{</t>
  </si>
  <si>
    <t>b}lj k|sf]k pbf/ ljz]if sf]if</t>
  </si>
  <si>
    <t>dd{t ;Def/ ljz]if sf]if</t>
  </si>
  <si>
    <t>:jf:Yo ;fd'bflos ljz]if sf]if</t>
  </si>
  <si>
    <t>jftfj/)fLo Joj:yfkg ljz]if sf]if</t>
  </si>
  <si>
    <t>x]g{ ;Sg]</t>
  </si>
  <si>
    <t>cg'bfg Doflrª</t>
  </si>
  <si>
    <t xml:space="preserve">vfg]]kfgL </t>
  </si>
  <si>
    <t>;*s jf]*{</t>
  </si>
  <si>
    <t>;*s ;f}o{ jlQ</t>
  </si>
  <si>
    <t>cGo Doflrª</t>
  </si>
  <si>
    <t>k'lhut tkm{</t>
  </si>
  <si>
    <t>:yflgo lgsfo z;t{ k'lhut cg'bfg -ejg_</t>
  </si>
  <si>
    <t>:yflgo lgsfo z;t{ k'lhut cg'bfg gu/ k'jf{wf/ ljsf; tkm{</t>
  </si>
  <si>
    <t>zf/bf gu/kflnsf sfof{no ;Nofgsf] cf=j 2074÷075 sf] nflu cg'dflgt jh]^ lzlnª</t>
  </si>
  <si>
    <t>rfn' tkm{</t>
  </si>
  <si>
    <t>:yflgo lgsfo z;t{ rfn' cg'bfg</t>
  </si>
  <si>
    <t>;fdflhs ;'/Iff eQf sfo{qmd</t>
  </si>
  <si>
    <t xml:space="preserve">:yflgo zf;g tyf ;fd'bflos ljsf; sfo{qmd </t>
  </si>
  <si>
    <t>rfn' tkm{ cfGtl/s</t>
  </si>
  <si>
    <t xml:space="preserve">rfn' tkm{ </t>
  </si>
  <si>
    <t>rfn' cf=j=df cfGtl/s &gt;f]t tkm{</t>
  </si>
  <si>
    <t>rfn' jh]^</t>
  </si>
  <si>
    <t>/fhZj jf*kmf* tkm{</t>
  </si>
  <si>
    <t>ut cf=j= jfls /fhZj jf*kmf*</t>
  </si>
  <si>
    <t xml:space="preserve">k|j${gfTds tkm{ </t>
  </si>
  <si>
    <t>j*f g+=</t>
  </si>
  <si>
    <t>cf=j=2074÷075 rf}yf] gu/kl/ifb\sf nflu cg'dflgt ah]^ lzlnª</t>
  </si>
  <si>
    <t>gu/ If]q k'jf{wf/ / cGo Doflr+u tkm{</t>
  </si>
  <si>
    <r>
      <t>&gt;Lgu/ bf/Ldrf}/ x'b}</t>
    </r>
    <r>
      <rPr>
        <sz val="9"/>
        <color theme="1"/>
        <rFont val="FONTASY_ HIMALI_ TT"/>
        <family val="5"/>
      </rPr>
      <t xml:space="preserve"> b];dlkkn x'b} kg]/frf}/ hf]*\g] df]^/ af^f] ;fy} v]nd}bfg lgdf{)f</t>
    </r>
  </si>
  <si>
    <t xml:space="preserve">dwfgf hn's] df]^/ af^f] lgdf{)f qmdfut </t>
  </si>
  <si>
    <t>k|To]s j*fsf ;j} ljWofnodf jfn Snj u&amp;g ul/ ljleGg r]tgfd'ns lqmofsnfk ;+rfng ug]{ -sfo{ljlw jgfP/_</t>
  </si>
  <si>
    <t>;j} j*f</t>
  </si>
  <si>
    <t>c;fo,&gt;lds tyf ljkGg afnaflnsfsf] nflu ;+/If)f k|f]T;fxg ;xof]u</t>
  </si>
  <si>
    <t>dlxnf ;fd'bflos ejg lgdf{)f qmdfut</t>
  </si>
  <si>
    <t>j*f</t>
  </si>
  <si>
    <t xml:space="preserve">P*efG; l;nfO s^fO{ tflnd -tf]lsPsf] jdf]lhd nfut ;xeflutf Joxf]g]{ ul/ 5:yfg_ </t>
  </si>
  <si>
    <t>dlxnf :jod;]ljsfnfO{ k|f]T;fxg eQf k|lt dlxgf 250</t>
  </si>
  <si>
    <t>k|hgg\ :jf:Yo tflnd</t>
  </si>
  <si>
    <t>;j} hflt hghfltsf h]i&amp; gful/s ;r]tgf sfo{qmd</t>
  </si>
  <si>
    <t>df]^/ ;fOsn cfwf/e't tflnd 5 hgf -blntsf nflu_</t>
  </si>
  <si>
    <t>;+:s[lt ;Djw{g sfo{qmd</t>
  </si>
  <si>
    <t>ckf*=z;lQms/)f tyf k'g:yf{kgf sfo{qmd</t>
  </si>
  <si>
    <t>dfgl;s :jf:Yo k/fdz{ tyf cf}ifwL sfo{qmd</t>
  </si>
  <si>
    <t>zflGtgu/ s'jf lgdf{)f -jfbL ;d'bfo_</t>
  </si>
  <si>
    <t>e'jf^fs"/f j*f vf]nf df]^/ af^f] dd{t</t>
  </si>
  <si>
    <t xml:space="preserve">efiff tyf ;+:s[lt ;+jb{g </t>
  </si>
  <si>
    <t xml:space="preserve">tNnf] ;fx'^f]n blnt ^f]n uf]/]^f]  af^f] dd{t </t>
  </si>
  <si>
    <t xml:space="preserve">lgDg :t/sf blntx?sf nflu j+u"/kfng tyf afv|fkfngsf nflu  kf&amp;f ljt/)f </t>
  </si>
  <si>
    <t xml:space="preserve">;+uLtsf ;fdfu|L h]i&amp; gful/s </t>
  </si>
  <si>
    <t>j/nf^fs'/f &amp;'nfu}/f hotkfgL df]^/ af^f] dd{t</t>
  </si>
  <si>
    <t>afv||f kfng vf]/ Joj:yfkg blntsf nflu</t>
  </si>
  <si>
    <t xml:space="preserve"> zLif{s g+=</t>
  </si>
  <si>
    <t>cfo zLif{s</t>
  </si>
  <si>
    <t>cfGtl/s ;|f]t</t>
  </si>
  <si>
    <t>:yfgLo s/</t>
  </si>
  <si>
    <t xml:space="preserve">#/hUuf s/ </t>
  </si>
  <si>
    <t xml:space="preserve">axfn s/ </t>
  </si>
  <si>
    <t xml:space="preserve">Aoj;fo  s/ </t>
  </si>
  <si>
    <t xml:space="preserve">;jf/L s/ </t>
  </si>
  <si>
    <t xml:space="preserve">la!fkg s/ </t>
  </si>
  <si>
    <t>;]jf z'Ns</t>
  </si>
  <si>
    <t xml:space="preserve">;f=;'=pkof]u ;]jf z'Ns œPDa'n]G; </t>
  </si>
  <si>
    <t>crn ;Dklt d'Nof+sg ;]jf ;'Ns</t>
  </si>
  <si>
    <t>btf{ tyf gjLs/)f b:t'/</t>
  </si>
  <si>
    <t xml:space="preserve">gS;f kf; b:t'/ </t>
  </si>
  <si>
    <t>l;kmfl/; / cGo</t>
  </si>
  <si>
    <t>cGo b:t'/ tyf jS;f}gL</t>
  </si>
  <si>
    <t>gftf k|dfl)ft</t>
  </si>
  <si>
    <t>b)* hl/jfgf</t>
  </si>
  <si>
    <t>cGo ljljw cfo</t>
  </si>
  <si>
    <t>cfGtl/s cfo hDdf</t>
  </si>
  <si>
    <t>jfXo ;|f]t</t>
  </si>
  <si>
    <t>;*s jf]*{ sfo{qmd -k'lhut_</t>
  </si>
  <si>
    <t>:yflgo ljsf; z'Ns -k'lhut_</t>
  </si>
  <si>
    <t>dfnkf]taf^ /fh:j af*kmf* cfo</t>
  </si>
  <si>
    <t>lh=lj=;=/fh:j af+*kmf* cfo</t>
  </si>
  <si>
    <t>/fh:j af+*kmf* hDdf</t>
  </si>
  <si>
    <t xml:space="preserve">s'n hDdf </t>
  </si>
  <si>
    <t>zf/bf gu/kflnsf</t>
  </si>
  <si>
    <t>vn+uf ;Nofg</t>
  </si>
  <si>
    <t>zLif{s g+=</t>
  </si>
  <si>
    <t>vr{ zLif{s</t>
  </si>
  <si>
    <t xml:space="preserve">cf=j=2073.074 cg"dflgt vr{ </t>
  </si>
  <si>
    <t>:yfgLo eQf</t>
  </si>
  <si>
    <t>dx+uL eQf</t>
  </si>
  <si>
    <t>kf]zfs eQf</t>
  </si>
  <si>
    <t>kfgL tyf ljh'nL dx;'n</t>
  </si>
  <si>
    <t>Doflrª km)*</t>
  </si>
  <si>
    <t>cfGtl/s &gt;f]tsf] af8kmfF8</t>
  </si>
  <si>
    <t>l;= g+=</t>
  </si>
  <si>
    <t>tna</t>
  </si>
  <si>
    <t>j*f sfof{no lalaw</t>
  </si>
  <si>
    <t>sfof{no ;+rfng vr{</t>
  </si>
  <si>
    <t>sd{rf/L sNof)f sf]if</t>
  </si>
  <si>
    <t>qm=;+=</t>
  </si>
  <si>
    <t>cg';'rL 1</t>
  </si>
  <si>
    <t>;+l#o dfldnf tyf :yflgo ljsf; dGqfno</t>
  </si>
  <si>
    <t>l;=g+=</t>
  </si>
  <si>
    <t>sd{rf/Lx?sf] gfd, y/</t>
  </si>
  <si>
    <t>kb</t>
  </si>
  <si>
    <t>tnj :s]n</t>
  </si>
  <si>
    <t>/]dGt jxfb'/ *fuL</t>
  </si>
  <si>
    <t>lvdnfn jnL</t>
  </si>
  <si>
    <t>hDDff</t>
  </si>
  <si>
    <t>;"dg s"df/ zdf{</t>
  </si>
  <si>
    <t>s}nf; s"df/ zfx</t>
  </si>
  <si>
    <t>Ps]Gb| jxfb"/ j'(fyf]sL</t>
  </si>
  <si>
    <t xml:space="preserve">^]s jxfb"/ j"(fyf]sL </t>
  </si>
  <si>
    <t>b"h s"df/L j'(fyf]sL</t>
  </si>
  <si>
    <t>d'lvof</t>
  </si>
  <si>
    <t>eb| s"df/L j:g]t</t>
  </si>
  <si>
    <t>sf=;=</t>
  </si>
  <si>
    <t>nf]s jxfb'/ j:g]t</t>
  </si>
  <si>
    <t>em'd jxfb'/ /f)ff</t>
  </si>
  <si>
    <t>cf]d jxfb'/ o/L</t>
  </si>
  <si>
    <t>c=;=O=</t>
  </si>
  <si>
    <t>of]u]z s]=;L=</t>
  </si>
  <si>
    <t>cldg</t>
  </si>
  <si>
    <t>OGkmf]^]s ;Nofg -;+:yfut_</t>
  </si>
  <si>
    <t>;=s=c=</t>
  </si>
  <si>
    <t>j'lb /fd *fuL</t>
  </si>
  <si>
    <t>;jf/L rfns</t>
  </si>
  <si>
    <t>xl/ nfn e)*f/L</t>
  </si>
  <si>
    <t>lj/ jxfb'/ j'(fyf]sL</t>
  </si>
  <si>
    <t>?knfn j'(fyf]sL</t>
  </si>
  <si>
    <t>zf/bf gu/kflnsf sfof{no,;Nofg</t>
  </si>
  <si>
    <t>cfo</t>
  </si>
  <si>
    <t>cg'dflgt jh]6</t>
  </si>
  <si>
    <t>Joo</t>
  </si>
  <si>
    <t>cfGtl/s cfDbfgL</t>
  </si>
  <si>
    <t>cfGtl/s ;|f]tsf]</t>
  </si>
  <si>
    <t xml:space="preserve">dfnkf]t /lhi6«]zgaf6 k|fKt </t>
  </si>
  <si>
    <t>k|zf;lgs vr{ -rfn' tkm{_</t>
  </si>
  <si>
    <t>s'n cfDbfgL  jh]6</t>
  </si>
  <si>
    <t>hDdf jh]^</t>
  </si>
  <si>
    <t>/sd</t>
  </si>
  <si>
    <t>cfof]hgf clen]v Joj:yfkg vr{</t>
  </si>
  <si>
    <t>cf=j=2072.073 sf] c;f/ d;fGt;Ddsf] oyf{y</t>
  </si>
  <si>
    <t xml:space="preserve">cf=j=2073.074 sf]  cg'dfg </t>
  </si>
  <si>
    <t>cf=j=2073.074  sf] d+;L/
d;fGt;Ddsf] oyf{y</t>
  </si>
  <si>
    <t>cf=j=2074.075 sf]   cg'dflgt</t>
  </si>
  <si>
    <t>cfufdL cf=a= @)&amp;$.)&amp;% sf] cg'dflgt cfGtl/s cfo</t>
  </si>
  <si>
    <t xml:space="preserve"> cGo ;]]jf z''Ns -*f]h/ l^Kk/ ef*f_ </t>
  </si>
  <si>
    <t xml:space="preserve">dfnkf]t </t>
  </si>
  <si>
    <r>
      <t xml:space="preserve"> </t>
    </r>
    <r>
      <rPr>
        <b/>
        <u/>
        <sz val="14"/>
        <rFont val="FONTASY_ HIMALI_ TT"/>
        <family val="5"/>
      </rPr>
      <t>:yflgo lgsfosf :yfoL sd{rf/Lx?</t>
    </r>
  </si>
  <si>
    <r>
      <t>l</t>
    </r>
    <r>
      <rPr>
        <b/>
        <u/>
        <sz val="14"/>
        <rFont val="FONTASY_ HIMALI_ TT"/>
        <family val="5"/>
      </rPr>
      <t>ghfdlt sd{rf/L</t>
    </r>
  </si>
  <si>
    <r>
      <t>:</t>
    </r>
    <r>
      <rPr>
        <b/>
        <u/>
        <sz val="14"/>
        <rFont val="FONTASY_ HIMALI_ TT"/>
        <family val="5"/>
      </rPr>
      <t>yflgo lgsfosf s/f/ sd{rf/Lx?</t>
    </r>
  </si>
  <si>
    <t>;fdflhs ;'/Iff cg'bfg rfn'</t>
  </si>
  <si>
    <t>:yfgLo zf;g tyf ;fd'bflos ljsf; sfo{qmd rfn'</t>
  </si>
  <si>
    <t>kmf]xf]/ d}nf Joj:yfkg</t>
  </si>
  <si>
    <t>k'lhut cg'bfg tkm{</t>
  </si>
  <si>
    <t>hDdf k'lhut cg'bfg cfDbfgL</t>
  </si>
  <si>
    <t>rfn' cg'bfg tkm{</t>
  </si>
  <si>
    <t>hDdf rfn' cg'bfg cfDbfgL</t>
  </si>
  <si>
    <t>hDdf cfGtl/s cfDbfgL</t>
  </si>
  <si>
    <t>jfnjflnsf nlIft sfo{qmd !%℅</t>
  </si>
  <si>
    <t>sG^]]h]G;L vr{ 3 ℅</t>
  </si>
  <si>
    <t>cGo cg'bfg hDdf</t>
  </si>
  <si>
    <t>gu/kflnsf cg'bfg hDdf</t>
  </si>
  <si>
    <t>gu/kflnsf cg'bfg rfn' vr{ hDdf</t>
  </si>
  <si>
    <t>rfn' cGo cg'bfg tkm{</t>
  </si>
  <si>
    <t>hDdf rfn' cGo cg'bfg tkm{</t>
  </si>
  <si>
    <t>s'n hDdf rfn' cg'bfg</t>
  </si>
  <si>
    <t>cf=j= @)&amp;$÷)&amp;% sf] Jofo cg'dflgt jh]6 -rfn'tkm{_</t>
  </si>
  <si>
    <t>jftfj/0fLo Joj:yfkg ljz]if sf]if</t>
  </si>
  <si>
    <t>jfnjflnsf nlIft sfo{qmd 15℅</t>
  </si>
  <si>
    <t>cflbjf;L,hghflt,blnt o'jf nlIft 15℅</t>
  </si>
  <si>
    <t>cf=j= @)&amp;$.)&amp;% sf] Jofo cg'dflgt jh]6 -k'lhuttkm{_</t>
  </si>
  <si>
    <t xml:space="preserve">k'lhut cg'bfg vr{ hDdf ?= </t>
  </si>
  <si>
    <t xml:space="preserve">cfvf lzlj/ ;~rfng </t>
  </si>
  <si>
    <t xml:space="preserve">blnt a:tLsf lgDg cfo ePsf JolQmx?nfO{ afv|f kfng / vf]/ ;'wf/ </t>
  </si>
  <si>
    <t>l;k ljsf; tflnd df]jfOn / l^=le= dd{t tflnd 10 hgf</t>
  </si>
  <si>
    <t>afudf/] kf]v/L lgdf{)f</t>
  </si>
  <si>
    <t xml:space="preserve">] hghflt / blntnfO :oflgvfndf  ejg lgdf{)f -:yflgo ;fdfu|L k|of]u ul/ e'sDk k|lt/f]wL_ </t>
  </si>
  <si>
    <t>a/nf zf/bf k|f=lj=hfg] jf^f]df jfnd}qL] l;l* lgdf{)f</t>
  </si>
  <si>
    <t>hf]nLlkkn kfgLvf]nf x'b} hf]uLb]pvf]nf hf]*\g] jf^f] qmdfut</t>
  </si>
  <si>
    <t xml:space="preserve">/fwf s[i)f ;fxL/fd dlGb/ #]/af/ </t>
  </si>
  <si>
    <t>vfg]kfgL dd{t 1 b]lv 4 ;Dd tNnf]dfs{] l;d vf]nf</t>
  </si>
  <si>
    <t>nv'*f*f x'b} /ufn ufp vf=kf= ^+sL lgdf{)f</t>
  </si>
  <si>
    <t>af]l/vf]nf x'b} n]v hf]*\g] df]=af= lgdf{)f qmdfut</t>
  </si>
  <si>
    <t>h'u]vf]nL vf=kf= ^+sL lgdf{)f kfOk vl/b</t>
  </si>
  <si>
    <t>7_ gu/ If]q k'jf{wf/ ljsf; sfo{qmd tkm{</t>
  </si>
  <si>
    <t>;fnrf}/ ;'grf}/ vf]nd]nf lgufnr'nf af^f] qmdfut</t>
  </si>
  <si>
    <t xml:space="preserve"> zf/bf gu/kflnsfsf] rf}yf] gu/kl/ifb\jf^ cf=j=2074.075 sf nflu :jLs[t ePsf of]hgfx?</t>
  </si>
  <si>
    <t xml:space="preserve">xl/ofnL gfu/Ls ;r]tgf s]Gb|nfO{ If]dtf clej[l$ tflnd </t>
  </si>
  <si>
    <t>Hjfnfk'/ e+ufrf}/ df]^/af^f] lgdf{)f</t>
  </si>
  <si>
    <r>
      <t xml:space="preserve">/ftfdf^f </t>
    </r>
    <r>
      <rPr>
        <sz val="10"/>
        <color theme="1"/>
        <rFont val="Preeti"/>
      </rPr>
      <t>s[lif</t>
    </r>
    <r>
      <rPr>
        <sz val="10"/>
        <color theme="1"/>
        <rFont val="FONTASY_ HIMALI_ TT"/>
        <family val="5"/>
      </rPr>
      <t xml:space="preserve"> ;*s</t>
    </r>
  </si>
  <si>
    <r>
      <t>d;fg#f^ e^\^frf}/ ;*s ;lxt ejg lkmlgl;</t>
    </r>
    <r>
      <rPr>
        <sz val="10"/>
        <color theme="1"/>
        <rFont val="Preeti"/>
      </rPr>
      <t>Ë</t>
    </r>
  </si>
  <si>
    <r>
      <t>&amp;f/f(</t>
    </r>
    <r>
      <rPr>
        <sz val="10"/>
        <color theme="1"/>
        <rFont val="Preeti"/>
      </rPr>
      <t>'Ë</t>
    </r>
    <r>
      <rPr>
        <sz val="10"/>
        <color theme="1"/>
        <rFont val="FONTASY_ HIMALI_ TT"/>
        <family val="5"/>
      </rPr>
      <t>f Rofpvf]nf df]^/ af^f] gof sl^</t>
    </r>
    <r>
      <rPr>
        <sz val="10"/>
        <color theme="1"/>
        <rFont val="Preeti"/>
      </rPr>
      <t>Ë</t>
    </r>
  </si>
  <si>
    <r>
      <t>&amp;f/f('</t>
    </r>
    <r>
      <rPr>
        <sz val="10"/>
        <color theme="1"/>
        <rFont val="Preeti"/>
      </rPr>
      <t>Ë</t>
    </r>
    <r>
      <rPr>
        <sz val="10"/>
        <color theme="1"/>
        <rFont val="FONTASY_ HIMALI_ TT"/>
        <family val="5"/>
      </rPr>
      <t>f :ofgLHo"nL lr;fkfgL ;*s lgdf{)f</t>
    </r>
  </si>
  <si>
    <t>2_ afnaflnsf nlIft sfo{qmd tkm{</t>
  </si>
  <si>
    <t xml:space="preserve">hDdf jh]^ ?= </t>
  </si>
  <si>
    <t>3_ dlxnf nlIft sfo{qmd tkm{</t>
  </si>
  <si>
    <t xml:space="preserve"> j*f g+=1,5,7,10 / 15</t>
  </si>
  <si>
    <t>ah]^ /sd</t>
  </si>
  <si>
    <r>
      <t>tNnf] ahf/ df]* tyf l/^]lg</t>
    </r>
    <r>
      <rPr>
        <sz val="8"/>
        <color theme="1"/>
        <rFont val="Preeti"/>
      </rPr>
      <t>Ë</t>
    </r>
    <r>
      <rPr>
        <sz val="8"/>
        <color theme="1"/>
        <rFont val="FONTASY_ HIMALI_ TT"/>
        <family val="5"/>
      </rPr>
      <t xml:space="preserve"> jfn </t>
    </r>
  </si>
  <si>
    <t>g]kfg] b]lv gof a:tL ;Dd ljh'nL lj:tf/</t>
  </si>
  <si>
    <r>
      <t>l*lk</t>
    </r>
    <r>
      <rPr>
        <sz val="8"/>
        <color theme="1"/>
        <rFont val="Preeti"/>
      </rPr>
      <t>Ë 6+sL lgdf{0f</t>
    </r>
  </si>
  <si>
    <r>
      <t>;fkm]vfnL gfpnf x'b} v}/fjf</t>
    </r>
    <r>
      <rPr>
        <sz val="8"/>
        <color theme="1"/>
        <rFont val="Preeti"/>
      </rPr>
      <t>Ë df]=af= qmdfut</t>
    </r>
  </si>
  <si>
    <r>
      <t>dx]Gbbf]o cfwf/e''t lj</t>
    </r>
    <r>
      <rPr>
        <sz val="8"/>
        <color theme="1"/>
        <rFont val="Preeti"/>
      </rPr>
      <t>ß</t>
    </r>
    <r>
      <rPr>
        <sz val="8"/>
        <color theme="1"/>
        <rFont val="FONTASY_ HIMALI_ TT"/>
        <family val="5"/>
      </rPr>
      <t xml:space="preserve">fno *f+u|L #]/af/ </t>
    </r>
  </si>
  <si>
    <t>%fk*f*f ljB't kf]n 5 j^f</t>
  </si>
  <si>
    <t>gu/kflnsf cg'bfg rfn'</t>
  </si>
  <si>
    <t>:yfgLo zf;g tyf ;fd'bflos ljsf; sfo{qmd cg'bfg rfn'</t>
  </si>
  <si>
    <t>kmf]xf]/ d}nf Joj:yfkg sfo{qmd cg'bfg rfn'</t>
  </si>
  <si>
    <t>7'nf k'jf{wf/ ljsf; sfo{qmd cg'bfg k'lhut</t>
  </si>
  <si>
    <t>gu/ If]q k'jf{wf/ ljsf; sfo{qmd cg'bfg k'lhut</t>
  </si>
  <si>
    <t>;8s jf]8{ sfo{qmd -k'lhut_</t>
  </si>
  <si>
    <t>gu/kflnsf cg'bfg k'lhut</t>
  </si>
  <si>
    <t>cfGtl/s ;|f]tsf] hDdf vr{</t>
  </si>
  <si>
    <t>gu/kflnsf cg'bfg sfo{qmd rfn'</t>
  </si>
  <si>
    <t>;fdflhs ;'/Iff cg'bfg sfo{qmd rfn'</t>
  </si>
  <si>
    <t>sG^]]h]G;L vr{ 2.5 ℅</t>
  </si>
  <si>
    <t>sG6]h]G;L vr{ # ℅</t>
  </si>
  <si>
    <t>sG6]h]G;L vr{ @ ℅</t>
  </si>
  <si>
    <t>dlxnf nlIft sfo{qmd tkm{</t>
  </si>
  <si>
    <t>jfnjflnsf nlIft sfo{qmdtkm{</t>
  </si>
  <si>
    <t>k%f*L k]/sf] ;d'bfo nlIft sfo{qmdtkm{</t>
  </si>
  <si>
    <t>ef}lts k"jf{wf/ nlIft sfo{qmdtkm{</t>
  </si>
  <si>
    <t xml:space="preserve">k|j${gfTds sfo{qmdtkm{ -;+:yfut ljsf; 50 / j*fut sfo{qmd 50 </t>
  </si>
  <si>
    <t>;8s jf]8{ sfo{qmd tkm{</t>
  </si>
  <si>
    <t>hDdf k'lhut cg'bfg vr{</t>
  </si>
  <si>
    <t>rfn' jh]6 k|ltzt</t>
  </si>
  <si>
    <t>cf=j= @)&amp;$.)&amp;% sf] jh]6 ljlgof]hg ;f+/fz</t>
  </si>
  <si>
    <t>tof/ ug]{ M</t>
  </si>
  <si>
    <t>cg'bfg jrtjf^ ;+rfng ul/g] sfo{qmdx?</t>
  </si>
  <si>
    <t>e'–pkof]u of]hgf lgdf{0f</t>
  </si>
  <si>
    <t>8DkLª ;fO8 Joj:yfkg tyf k|j]zdfu{ lgdf{0f</t>
  </si>
  <si>
    <t>ljleGg lgb{]lzsf÷sfo{ljlw lgdf{0f k|sf;g</t>
  </si>
  <si>
    <t>jftfj/0f sf]if hDdf</t>
  </si>
  <si>
    <t>:jf:Yo ;fd'bflos ljz]if sf]if hDdf</t>
  </si>
  <si>
    <t>6f]n ljsf; ;+:yfsf] cled'lvs/0f tyf Ifdtf ljsf; ;xof]u</t>
  </si>
  <si>
    <t>j8f gful/s d~r tyf ;r]tgf s]Gb|df k"j{ ;/;kmfO{ ;DaGwL sfo{qmd</t>
  </si>
  <si>
    <t>kmf]xf]/ Joj:yfkg ;'lb|9Ls/0f sfo{qmd</t>
  </si>
  <si>
    <t>k"0f{ ;/;kmfO{ sfo{qmd cled'lvs/0f</t>
  </si>
  <si>
    <t>sd{rf/L sNofg sf]if ;+rfng lgb{]lzsf lgdf{0f</t>
  </si>
  <si>
    <t>cg'udg d'Nof+sg lgb]{lzsf lgdf{0f</t>
  </si>
  <si>
    <t>ejg lgdf{0f dfkb08 sfo{ljlw lgdf{0f</t>
  </si>
  <si>
    <t>kmf]x/ Joj:yfkg tyf ;/;kmfO lgb]lzsf lgdf{0f</t>
  </si>
  <si>
    <t>afnd}qL gu/ 3f]if0ff sfo{qmddf ;xof]u</t>
  </si>
  <si>
    <t>Ifdtf ljsf;sf nflu cWoog l;sfO{ ed|0f</t>
  </si>
  <si>
    <t>e'sDk k|lt/f]wL ejg lgdf{0f 8sdL{ tflnd</t>
  </si>
  <si>
    <t xml:space="preserve">$ g+=j8f ejg Knfi6/ tyf /+u/f]ug </t>
  </si>
  <si>
    <t>* g+= j8f ejg Knfi6/ tyf /+u/f]ug</t>
  </si>
  <si>
    <t>ejg lgdf{0fsf] hUuf vl/b</t>
  </si>
  <si>
    <t>lhNnf k|zf;g ;f}rfno dd{t ;xof]u</t>
  </si>
  <si>
    <t>lhNnf k|x/L sfof{nosf] efG;f lgdf{0f ;xof]u</t>
  </si>
  <si>
    <t>eNvfg] lxjNrf lnk6 vfg]kfgL lgdf{0f -e]l/o;g jf6_</t>
  </si>
  <si>
    <t>;+zf]lwt cfof]hgf Joj:yfkg-sG6]Gh]G;L_ vr{ cf=j= @)&amp;#.)&amp;$</t>
  </si>
  <si>
    <t>cfof]hgf ;j{]If0f,cWoog 8O{ª l8hfOg nfut cg'dfg ;DaGwL vr{</t>
  </si>
  <si>
    <t>jftfj/0fLo ;fdfhLs k|fljlws cWoog ;DawL vr{</t>
  </si>
  <si>
    <t>of]hgf cg'udg,;'j]/LIf0f,d'NofÍg hfrkf; tyf k|ltj]bg vr{</t>
  </si>
  <si>
    <t>ejg dfkb08 ;'wf/</t>
  </si>
  <si>
    <t>;jf/L ;fwg tyf d]l;g pks/0f-8f]h/,l6Kk/_ dd{t vr{</t>
  </si>
  <si>
    <t>v'Nnf d+rdf ;fj{hlgs zf}rfno lgdf{0f</t>
  </si>
  <si>
    <t>bft] cf]v/ ks]6 If]q lgdf{0f tyf ;xof]u</t>
  </si>
  <si>
    <t>nf]s ;]jf cfof]u tof/L sIff ;+rfng</t>
  </si>
  <si>
    <t>jfifL{s ;dLIff uf]i7L ;+rfng</t>
  </si>
  <si>
    <t xml:space="preserve">/fKtL If]q ko{6g ljsf; </t>
  </si>
  <si>
    <t>!# g+= j8f sfof{no k|f8=u0f lgdf{0f</t>
  </si>
  <si>
    <t>xf]d :6] k|jw{g ;xof]u</t>
  </si>
  <si>
    <t>gu/ ljsf; of]hgf tyf cGo k':ts ;fdfu|L k|sf;g</t>
  </si>
  <si>
    <t>j}b]zLs /f]huf/ ;DaGwL ;r]tgf tflnd</t>
  </si>
  <si>
    <t>aN8 a}+s :yfkgf ;xof]u</t>
  </si>
  <si>
    <t>8DkLË ;fO{6 Joj:yfkg</t>
  </si>
  <si>
    <t>gu/ ;/;kmfO{ sfo{qmd ljleGg lbj; ;df/f]x / xf]l8Ë jf]8{ :yfkgf ;+o'Qm</t>
  </si>
  <si>
    <t>kmf]xf]/ Joj:yfkg tyf ;/;kmfO{  sf]if hDdf</t>
  </si>
  <si>
    <t>j8fsfof{no dd{t -!#,!%,^_</t>
  </si>
  <si>
    <t>j8f sfof{no kmlg{r/ vl/b</t>
  </si>
  <si>
    <t xml:space="preserve">gof ejg sfof{no kmlg{r/ </t>
  </si>
  <si>
    <t>cg'bfg Doflrªjf^ ;+rfng ul/g] sfo{qmdx?</t>
  </si>
  <si>
    <t>cf=j= 2073.074</t>
  </si>
  <si>
    <t>vn+uf l;tnkf6L vfg]kfgL tyf ;/;kmfO pkef]Qm ;+:yf</t>
  </si>
  <si>
    <t>;8sjf]8{ sfo{qmd</t>
  </si>
  <si>
    <t>j8f ejg</t>
  </si>
  <si>
    <t>;8s jlQ sfo{qmd</t>
  </si>
  <si>
    <t>&gt;Lgu/ Jof8ldG6g sf]6{ Doflrª</t>
  </si>
  <si>
    <t>cfGtl/s / /fhZj jf*kmf* /sd Doflrªjf^ ;+rfng ul/g] sfo{qmdx?</t>
  </si>
  <si>
    <t xml:space="preserve">hDdf jh]6 ?= </t>
  </si>
  <si>
    <t>cf/fd]n 6fs'/f vf=kf= dd{t</t>
  </si>
  <si>
    <r>
      <t>ckf</t>
    </r>
    <r>
      <rPr>
        <sz val="8"/>
        <rFont val="Preeti"/>
      </rPr>
      <t>Ë</t>
    </r>
    <r>
      <rPr>
        <sz val="8"/>
        <rFont val="FONTASY_ HIMALI_ TT"/>
        <family val="5"/>
      </rPr>
      <t>sf] nfuL Ifdtf clea{l$ sfo{qmd</t>
    </r>
  </si>
  <si>
    <r>
      <t>ckf</t>
    </r>
    <r>
      <rPr>
        <sz val="8"/>
        <color theme="1"/>
        <rFont val="Preeti"/>
      </rPr>
      <t>Ë</t>
    </r>
    <r>
      <rPr>
        <sz val="8"/>
        <color theme="1"/>
        <rFont val="FONTASY_ HIMALI_ TT"/>
        <family val="5"/>
      </rPr>
      <t xml:space="preserve"> z;lQms/)f tkm{ lgDg cfo{ ePsf JolQmx?nfO{ afv|f kfng / vf]/ ;'wf/</t>
    </r>
  </si>
  <si>
    <r>
      <t>;]l/</t>
    </r>
    <r>
      <rPr>
        <sz val="8"/>
        <color theme="1"/>
        <rFont val="Preeti"/>
      </rPr>
      <t>Ë]</t>
    </r>
    <r>
      <rPr>
        <sz val="8"/>
        <color theme="1"/>
        <rFont val="FONTASY_ HIMALI_ TT"/>
        <family val="5"/>
      </rPr>
      <t xml:space="preserve"> gfr l;sfO{ / ;fdfg vl/b g[To ;d'x dfkm{t</t>
    </r>
  </si>
  <si>
    <r>
      <t>ckf+utf ePsf JolQmx?nfO{ ;f]nf/ aQL tyf ljw't ld^/ h*fg ;xof]u cfjZostf cg';f/</t>
    </r>
    <r>
      <rPr>
        <sz val="8"/>
        <color theme="1"/>
        <rFont val="Preeti"/>
      </rPr>
      <t xml:space="preserve"> </t>
    </r>
  </si>
  <si>
    <t>hDdf rfn' cg'bfg vr{</t>
  </si>
  <si>
    <t>k'lhut jh]6 k|ltzt</t>
  </si>
  <si>
    <t>/fhZj jf8kmf8 cfo k|fKt</t>
  </si>
  <si>
    <t>;fj{hgLs ;'g'jfO{</t>
  </si>
  <si>
    <t>;fdflhs kl/If0f</t>
  </si>
  <si>
    <t xml:space="preserve"> cfof]hgf Joj:yfkg-sG6]Gh]G;L_ vr{ cf=j= @)&amp;$.)&amp;%</t>
  </si>
  <si>
    <t>ljleGg u}/;/sf/L ;+:yfx?jf^ Joxf]l/g] Doflrª sfo{qmdx?</t>
  </si>
  <si>
    <t>pHofnf] ;+rf/ s]Gb| ;Nofg -ljleGg r]tgfd'ns sfo{qmdx?_</t>
  </si>
  <si>
    <t>ld;g 6' 8]enkd]G6 ;Nofg -;/;kmfO sfo{qmd,kmf]xf]/ Joj:yfkg_</t>
  </si>
  <si>
    <t>;'zf;g ;+3 g]kfn -jftfj/0f tyf ;/;kmfO / jfnd}qL g=kf= 3f]if0ff_</t>
  </si>
  <si>
    <r>
      <t>lrp/] vf]nf d'xfgb]lv sjfOvf]nf xfO*</t>
    </r>
    <r>
      <rPr>
        <sz val="10"/>
        <color theme="1"/>
        <rFont val="Preeti"/>
      </rPr>
      <t>«</t>
    </r>
    <r>
      <rPr>
        <sz val="10"/>
        <color theme="1"/>
        <rFont val="FONTASY_ HIMALI_ TT"/>
        <family val="5"/>
      </rPr>
      <t>f] kfp/ lgdf{)f</t>
    </r>
  </si>
  <si>
    <t>zflGt gu/ r}jfª df]6/ af6f] dd{t of]hgf j8f g+= !</t>
  </si>
  <si>
    <t>/fd]vf]nf sflnsf df=lj= df]6/ af6f] dd{t of]hgf j8f g+= &amp;</t>
  </si>
  <si>
    <t>&gt;Lgu/ d"n8f+8f df]6/ af6f] dd{t of]hgf j8f g+= !@</t>
  </si>
  <si>
    <t>dfs]{, sf6Lufp, afurf}/ g]kfg] x'b} rNn]kmf/fd df]6/ af6f] dd{t of]hgf j8f g+= * / (</t>
  </si>
  <si>
    <t>&gt;Lgu/ b]zdlkkn df]6/ aftf] dd{t of]hgf j8f g+= !</t>
  </si>
  <si>
    <t>;flxnfsDb df]6/ af6f] ;Nofa dd{t of]hgf j8f g+= $</t>
  </si>
  <si>
    <t>;fx'6f]nf a/nf -kz' sfof{no_ df]6/ af6f] dd{t of]hgf j8f g+=#</t>
  </si>
  <si>
    <t>s}lrdf]8 df]Vnf df]6/ af6f] dd{t of]hgf j8f g+= !#</t>
  </si>
  <si>
    <t>a/nf ;fKdf/f df]6/ af6f] dd{t of]hgf j8f g+= ^</t>
  </si>
  <si>
    <t>eb|sfnL df]6/ af6f] dd{t of]hgf j8f g+= #</t>
  </si>
  <si>
    <t>:ofgLvfn df]Vnf -zf/bf k'n ;f+3f/ d"n_ df]6/ af6f] dd{t of]hgf j8f g+= !</t>
  </si>
  <si>
    <t>v}/fjfu+,hf]nLlkkn k]bL df]6/ af6f] dd{t of]hgf j8f g+= !!</t>
  </si>
  <si>
    <t>ut ;fnsf] yk jh]^af^ ;+rflnt</t>
  </si>
  <si>
    <t>lgoldt jh]^</t>
  </si>
  <si>
    <t>s'n jh]^ jh]^</t>
  </si>
  <si>
    <t>;8s jf]8{ g]kfnaf6 dd{t ul/g] ;8sx? cf=j= @)&amp;#.)&amp;$</t>
  </si>
  <si>
    <t>cf=j=2073÷074</t>
  </si>
  <si>
    <t>led;]g :yfg gof j:tL gfnf ;*s lgdf{)f</t>
  </si>
  <si>
    <t>j/nf lrt'kfgL klSs gfnf ;*s lgdf{)f</t>
  </si>
  <si>
    <t>s'n jh]^</t>
  </si>
  <si>
    <t>j*f 11 j*fsfof{no ejg lgdf{)f</t>
  </si>
  <si>
    <t>j*f 1 j*fsfof{no ejg lgdf{)f</t>
  </si>
  <si>
    <t>;fgL#f/] l#?jf #}^f] vf=kf= lgdf{)f</t>
  </si>
  <si>
    <t>;]hjfn^fs'/f ln=vf=kf=of]hgf lgdf{)F</t>
  </si>
  <si>
    <t>6_ gu/ If]q k"jf{wf/ ljsf; tkm{</t>
  </si>
  <si>
    <t>s]Gb|df :t/df dfu ug]{ of]hgf</t>
  </si>
  <si>
    <t xml:space="preserve">v]ns'b sa*xn lgdf{)f </t>
  </si>
  <si>
    <r>
      <t>l;dvf]nL sf]^ ln</t>
    </r>
    <r>
      <rPr>
        <sz val="14"/>
        <color theme="1"/>
        <rFont val="Preeti"/>
      </rPr>
      <t>ˆ6 vf=kf= lgdf{0f of]hgf j8f $ / %</t>
    </r>
  </si>
  <si>
    <r>
      <t>l;dvf]nL sf]^ ln</t>
    </r>
    <r>
      <rPr>
        <sz val="14"/>
        <color theme="1"/>
        <rFont val="Preeti"/>
      </rPr>
      <t>ˆ6 vf=kf= lgdf{0f of]hgf $ / %</t>
    </r>
  </si>
  <si>
    <t xml:space="preserve"> 4 /5</t>
  </si>
  <si>
    <r>
      <t xml:space="preserve">/fd] vf]nf b]lv </t>
    </r>
    <r>
      <rPr>
        <sz val="11"/>
        <color theme="1"/>
        <rFont val="Preeti"/>
      </rPr>
      <t>¥</t>
    </r>
    <r>
      <rPr>
        <sz val="11"/>
        <color theme="1"/>
        <rFont val="FONTASY_ HIMALI_ TT"/>
        <family val="5"/>
      </rPr>
      <t>ofn] cf]v|]gL :t/ pGgtL</t>
    </r>
  </si>
  <si>
    <r>
      <t>ln</t>
    </r>
    <r>
      <rPr>
        <sz val="14"/>
        <color theme="1"/>
        <rFont val="Preeti"/>
      </rPr>
      <t xml:space="preserve">ˆ6 vf=kf= j8f g+= * kGrf;] d'xfg </t>
    </r>
  </si>
  <si>
    <t xml:space="preserve">cfsf;] kfgL #}^f] lgdf{)f of]hgf :ofgLuf/] </t>
  </si>
  <si>
    <r>
      <t>v}/fjf</t>
    </r>
    <r>
      <rPr>
        <sz val="14"/>
        <color theme="1"/>
        <rFont val="Preeti"/>
      </rPr>
      <t>Ë afx'g6f]n c:jf cf]d ufp k]lb /ftfdf6f df]=af= lgdf{0f</t>
    </r>
  </si>
  <si>
    <r>
      <t>ufOg]/x em'n'</t>
    </r>
    <r>
      <rPr>
        <sz val="14"/>
        <color theme="1"/>
        <rFont val="Preeti"/>
      </rPr>
      <t>Ëu] k'n cd}|6fs'/f – l;rfO{ lnˆ6 of]hgf -/fd Ho"nf ,d'nf vf]nf _</t>
    </r>
  </si>
  <si>
    <t>sfof{nosf] gfd</t>
  </si>
  <si>
    <t>j*f g++</t>
  </si>
  <si>
    <t>l;rfO{</t>
  </si>
  <si>
    <r>
      <t>r}jf</t>
    </r>
    <r>
      <rPr>
        <sz val="14"/>
        <color theme="1"/>
        <rFont val="Preeti"/>
      </rPr>
      <t>Ë</t>
    </r>
    <r>
      <rPr>
        <sz val="14"/>
        <color theme="1"/>
        <rFont val="FONTASY_ HIMALI_ TT"/>
        <family val="5"/>
      </rPr>
      <t xml:space="preserve"> </t>
    </r>
    <r>
      <rPr>
        <sz val="11"/>
        <color theme="1"/>
        <rFont val="FONTASY_ HIMALI_ TT"/>
        <family val="5"/>
      </rPr>
      <t>Ho'nf s"nf] dd{t tf/hfnL</t>
    </r>
  </si>
  <si>
    <t>lzIff</t>
  </si>
  <si>
    <r>
      <t>zf/bf k|f=lj= kmlg{r/ lgdf{)f r}jf</t>
    </r>
    <r>
      <rPr>
        <sz val="16"/>
        <color theme="1"/>
        <rFont val="Preeti"/>
      </rPr>
      <t>Ë</t>
    </r>
  </si>
  <si>
    <r>
      <t>lhjg hf]tL lj</t>
    </r>
    <r>
      <rPr>
        <sz val="14"/>
        <color theme="1"/>
        <rFont val="Preeti"/>
      </rPr>
      <t>Bfno v]n d}bfg</t>
    </r>
  </si>
  <si>
    <t>jg</t>
  </si>
  <si>
    <t>ljB't</t>
  </si>
  <si>
    <t>vf=kf=</t>
  </si>
  <si>
    <t>;]hjfn^fs"/f vf=kf= lj:tf/ *"?jf/vf]nf ;Dd</t>
  </si>
  <si>
    <t xml:space="preserve">kz" </t>
  </si>
  <si>
    <t>s[lif÷kz'</t>
  </si>
  <si>
    <t>s[lif</t>
  </si>
  <si>
    <t>g]kfn ^]lnsd</t>
  </si>
  <si>
    <t>lhNnf k|x/L sfof{no</t>
  </si>
  <si>
    <t>lhNnf x'nfs b]lv vf=kf= sfof{no ;Dd uf]/]^f] af^f] dd{t</t>
  </si>
  <si>
    <t>cf=j=2074÷075 nflu</t>
  </si>
  <si>
    <t>cf=j= 2074÷075 nflu</t>
  </si>
  <si>
    <t>8_ O{nfsf kl/ifb\ dfkm{t lh=lj=;=df dfu u/L k&amp;fpg] of]hgf</t>
  </si>
  <si>
    <r>
      <t>r}jf</t>
    </r>
    <r>
      <rPr>
        <sz val="12"/>
        <color theme="1"/>
        <rFont val="Preeti"/>
      </rPr>
      <t>Ë vf=kf= 6+sL dd{t</t>
    </r>
  </si>
  <si>
    <r>
      <t>emn</t>
    </r>
    <r>
      <rPr>
        <sz val="14"/>
        <color theme="1"/>
        <rFont val="FONTASY_ HIMALI_ TT"/>
        <family val="5"/>
      </rPr>
      <t>"</t>
    </r>
    <r>
      <rPr>
        <sz val="14"/>
        <color theme="1"/>
        <rFont val="Preeti"/>
      </rPr>
      <t xml:space="preserve">Ë] k'n e6\6frf}/ ,rfsfrf}/ </t>
    </r>
  </si>
  <si>
    <r>
      <t>hn's] vn</t>
    </r>
    <r>
      <rPr>
        <sz val="14"/>
        <color theme="1"/>
        <rFont val="Preeti"/>
      </rPr>
      <t>Ëf df]=af=</t>
    </r>
  </si>
  <si>
    <r>
      <t>lj</t>
    </r>
    <r>
      <rPr>
        <sz val="14"/>
        <color theme="1"/>
        <rFont val="Preeti"/>
      </rPr>
      <t>Bf1fg k|f=lj= 3]/jf/</t>
    </r>
  </si>
  <si>
    <r>
      <t>dlxnf p</t>
    </r>
    <r>
      <rPr>
        <sz val="14"/>
        <color theme="1"/>
        <rFont val="Preeti"/>
      </rPr>
      <t>BdL ejg lgdf{0f</t>
    </r>
  </si>
  <si>
    <t>Hjfnfk"/ e+uf/rf}/ df]^/ af^f] lgdf{)f</t>
  </si>
  <si>
    <r>
      <t>v}/fjf</t>
    </r>
    <r>
      <rPr>
        <sz val="14"/>
        <color theme="1"/>
        <rFont val="Preeti"/>
      </rPr>
      <t>Ë hf]nL lkkn c:jf cd ufp x'b} 8f8fl;d df=af= uf|e]n ,hfnL / gfnL</t>
    </r>
  </si>
  <si>
    <r>
      <t>rfb]kx/, w"tw"t] d"n ln</t>
    </r>
    <r>
      <rPr>
        <sz val="14"/>
        <color theme="1"/>
        <rFont val="Preeti"/>
      </rPr>
      <t>ˆ6 l;:6d vfg]kfgL</t>
    </r>
  </si>
  <si>
    <r>
      <t>;fpg]]kfgL ct/sf*f vf=kf=ln</t>
    </r>
    <r>
      <rPr>
        <sz val="14"/>
        <color theme="1"/>
        <rFont val="Preeti"/>
      </rPr>
      <t>ˆ6 l;:6d</t>
    </r>
    <r>
      <rPr>
        <sz val="11"/>
        <color theme="1"/>
        <rFont val="FONTASY_ HIMALI_ TT"/>
        <family val="5"/>
      </rPr>
      <t xml:space="preserve"> </t>
    </r>
  </si>
  <si>
    <r>
      <t>rfvnf lhpnf em"n"</t>
    </r>
    <r>
      <rPr>
        <sz val="16"/>
        <color theme="1"/>
        <rFont val="Preeti"/>
      </rPr>
      <t>Ë] k'n</t>
    </r>
    <r>
      <rPr>
        <sz val="11"/>
        <color theme="1"/>
        <rFont val="FONTASY_ HIMALI_ TT"/>
        <family val="5"/>
      </rPr>
      <t xml:space="preserve"> lgdf{)f</t>
    </r>
  </si>
  <si>
    <r>
      <t>x/n] df]Vnf em"n"</t>
    </r>
    <r>
      <rPr>
        <sz val="14"/>
        <color theme="1"/>
        <rFont val="Preeti"/>
      </rPr>
      <t>Ë] k'n lgdf{0f</t>
    </r>
  </si>
  <si>
    <t>cg';'rL 3</t>
  </si>
  <si>
    <t>cg';'rL 4</t>
  </si>
  <si>
    <t>cg';'rL 5</t>
  </si>
  <si>
    <t>:yflgo lgsfosf :yfoL sd{rf/Lx?</t>
  </si>
  <si>
    <t>;]jf</t>
  </si>
  <si>
    <t>;d'x ÷ pk;d'x</t>
  </si>
  <si>
    <t>&gt;])fL ÷ tx</t>
  </si>
  <si>
    <t>b/jlGb ;+Vof</t>
  </si>
  <si>
    <t>sd{rf/L ;+s]t g+=</t>
  </si>
  <si>
    <t>sd{rf/Lsf] gfd,y/</t>
  </si>
  <si>
    <t>z'? lgo'lQm</t>
  </si>
  <si>
    <t>xfnsf] kbdf lgo'lQm ÷ j('jf ldlt</t>
  </si>
  <si>
    <t>054 &gt;fj)f eGbf cufl*sf] u|]*</t>
  </si>
  <si>
    <t>054÷055 b]lv 056÷057 ;Ddsf] u|]*</t>
  </si>
  <si>
    <t>2057÷058 b]lvsf] u]|*</t>
  </si>
  <si>
    <t xml:space="preserve"> cf=j= 071.72 b]lv xfn;Ddsf] u|]* /sd ?=</t>
  </si>
  <si>
    <t>u]* ;+Vof</t>
  </si>
  <si>
    <t>hDdf u|]* /sd ?=</t>
  </si>
  <si>
    <t>hDdf tnj</t>
  </si>
  <si>
    <t>u]|* j[lb x'g] ldlt</t>
  </si>
  <si>
    <t>;+Vof</t>
  </si>
  <si>
    <t>k|zf;g</t>
  </si>
  <si>
    <t>;fdfGo k|zf;g</t>
  </si>
  <si>
    <t>;=:t/ kfrf}</t>
  </si>
  <si>
    <t>gf=;'=</t>
  </si>
  <si>
    <t>;'dg s'df/ zdf{</t>
  </si>
  <si>
    <t>2058.12.30</t>
  </si>
  <si>
    <t>2071.4.1</t>
  </si>
  <si>
    <t>;=:t/ rf}yf]</t>
  </si>
  <si>
    <t>vl/bf/</t>
  </si>
  <si>
    <t>s}nf; s'df/ zfx</t>
  </si>
  <si>
    <t>2061.4.20</t>
  </si>
  <si>
    <t>2061.1.25</t>
  </si>
  <si>
    <t>P]s]Gb| jxfb'/ j'(fyf]sL</t>
  </si>
  <si>
    <t>^]s jxfb/ j'(fyf]sL</t>
  </si>
  <si>
    <t>2063.9.30</t>
  </si>
  <si>
    <t>;=:t/ t[lto</t>
  </si>
  <si>
    <t>b'h s'df/L j'(fyf]sL</t>
  </si>
  <si>
    <t>2059.2.7</t>
  </si>
  <si>
    <t>&gt;])fL ljlxg k|yd :t/</t>
  </si>
  <si>
    <t>sfof{no ;xof]uL</t>
  </si>
  <si>
    <t>e'm'd jxfb/ /fgf</t>
  </si>
  <si>
    <t>&gt;])fL ljlxg lblto :t/</t>
  </si>
  <si>
    <t>eb| s'df/L j:g]t</t>
  </si>
  <si>
    <t>&gt;)fL ljlxg k|yd :t/</t>
  </si>
  <si>
    <t>2059.2.31</t>
  </si>
  <si>
    <t>:jLs[t ug]{</t>
  </si>
  <si>
    <t>cf=a= 2073÷074 sf] tnjL k|ltj]bg kmf/fd</t>
  </si>
  <si>
    <t>l;=      g+=</t>
  </si>
  <si>
    <t>&gt;L of]u]z s]=;L=</t>
  </si>
  <si>
    <t>&gt;L df]lgsf &gt;]i&amp;</t>
  </si>
  <si>
    <t>s=c=</t>
  </si>
  <si>
    <t>&gt;L j'lb/fd *fuL</t>
  </si>
  <si>
    <t>*|fOe/</t>
  </si>
  <si>
    <t>&gt;L xl/nfn e)*f/L</t>
  </si>
  <si>
    <t>j[lb tnj</t>
  </si>
  <si>
    <t>vfO{kfO{ cfPsf] tnj</t>
  </si>
  <si>
    <t>&gt;L ljsf; l;x</t>
  </si>
  <si>
    <t>;j=O{lGhlgo/</t>
  </si>
  <si>
    <t>&gt;L cf]d jxfb'/ o/L</t>
  </si>
  <si>
    <t>c=;j= OlGhlgo/</t>
  </si>
  <si>
    <t>&gt;L /fd jxfb'/ #tL{</t>
  </si>
  <si>
    <t>&gt;L OGkmf]^]s ;Nofg</t>
  </si>
  <si>
    <t>&gt;L ?knfn j'(fyf]sL</t>
  </si>
  <si>
    <t>&gt;L lj/ jxfb'/ j'(fyf]sL</t>
  </si>
  <si>
    <t>yk eQf</t>
  </si>
  <si>
    <t>k|lt #=150</t>
  </si>
  <si>
    <t>cg';"rL 19</t>
  </si>
  <si>
    <t>cg';'rL 18</t>
  </si>
  <si>
    <t>cg';'rL 15</t>
  </si>
  <si>
    <t>cg';'rL 16</t>
  </si>
  <si>
    <t>cg';'rL 17</t>
  </si>
  <si>
    <t>cg';'rL 12</t>
  </si>
  <si>
    <t>cg';'rL 6</t>
  </si>
  <si>
    <t>cg';'rL 2</t>
  </si>
  <si>
    <t>cg';'rL 10</t>
  </si>
  <si>
    <t>lq=h=p=df=lj=O{lGhlgo/Lª k|of]uzfnf</t>
  </si>
  <si>
    <t>cg';'rL 7</t>
  </si>
  <si>
    <t>cg';'rL 7 s</t>
  </si>
  <si>
    <t>cg';'rL 14</t>
  </si>
  <si>
    <t>cg';'rL 8</t>
  </si>
  <si>
    <t>cg';'rL 9</t>
  </si>
  <si>
    <t>cf=j=2074.075</t>
  </si>
  <si>
    <t xml:space="preserve">xfn sfo{/t sd{rf/Lx?sf] laj/)f </t>
  </si>
  <si>
    <t>ljsf; l;x</t>
  </si>
  <si>
    <t>df]lgsf &gt;]i&amp;</t>
  </si>
  <si>
    <t>/fd jxfb'/ #lt{</t>
  </si>
  <si>
    <t xml:space="preserve"> l^Kk/ rfns</t>
  </si>
  <si>
    <t>cf]d k|sf; yfkf</t>
  </si>
  <si>
    <t>*f]h/ rfns</t>
  </si>
  <si>
    <t xml:space="preserve">&gt;L cf]d k|sf; yfkf </t>
  </si>
  <si>
    <t>cg';"rL @!</t>
  </si>
  <si>
    <t xml:space="preserve">zf/bf gu/kflnsf sfof{no, ;Nofg </t>
  </si>
  <si>
    <t xml:space="preserve">rfn' cf=j= / @)&amp;$÷)&amp;% sf nflu k|:tfljt l;kmf/L;, d'NofÍg, ;]jf z'Ns tyf b:t'/ </t>
  </si>
  <si>
    <t>ljj/0f</t>
  </si>
  <si>
    <t>)&amp;@÷)&amp;# cf=j=sf] ;+;f]lwt b/ /]6</t>
  </si>
  <si>
    <t>lgj]b b:t'/</t>
  </si>
  <si>
    <t xml:space="preserve">sRrL 3/sf] 3/ s/ </t>
  </si>
  <si>
    <t>9'Ëf, h:tf kftf, 6fonsf] 5fgf ePsf] 3/sf] 3/ s/</t>
  </si>
  <si>
    <t>kSsL 3/sf] 3/ s/ k|lt tnf</t>
  </si>
  <si>
    <t>k~hLs/0f</t>
  </si>
  <si>
    <t>JolQmut 36gf btf{ #% lbg kl5</t>
  </si>
  <si>
    <t>JolQmut 36gf k|ltlnkL</t>
  </si>
  <si>
    <t>kmf]x/ Joj:yfkg z'Ns -k|lt 3/_ dfl;s</t>
  </si>
  <si>
    <t>g]kfnL tyf c+u|]hLdf u/Lg] l;kmf/L; z'Ns</t>
  </si>
  <si>
    <t>cu|]hLdf u/Lg] ;j} l;kmf/L;</t>
  </si>
  <si>
    <t xml:space="preserve">gfu/Lstf l;kmf/L; </t>
  </si>
  <si>
    <t xml:space="preserve">gfu/Lstf k|ltlnkL l;kmf/L; </t>
  </si>
  <si>
    <t xml:space="preserve">d'r'Nsf ;lxtsf]  gfu/Lstf </t>
  </si>
  <si>
    <t>c+lus[t gfu/Lstf</t>
  </si>
  <si>
    <t>gftf k|dfl0ft :jb]z k|of]hg</t>
  </si>
  <si>
    <t>gftf k|dfl0ft ljb]z k|of]hg</t>
  </si>
  <si>
    <t>gftf sfod l;kmf/L;</t>
  </si>
  <si>
    <t>kfl/jf/Ls ljj/0f l;kmf/L;</t>
  </si>
  <si>
    <t>a;f]jf; k|dfl0ft l;kmf/L;</t>
  </si>
  <si>
    <t>gfjfns l;kmf/L; l;kmf/L;</t>
  </si>
  <si>
    <t>hGd ldlt k|dfl0ft l;kmf/L;</t>
  </si>
  <si>
    <t>j}jflxs ;DjGw k|dfl0ft l;kmf/L;</t>
  </si>
  <si>
    <t>cljjflxt k|dfl0ft l;kmf/L;</t>
  </si>
  <si>
    <t>JolQmut k|dfl0ft l;kmf/L;</t>
  </si>
  <si>
    <t>rf/Llqs k|dfl0ft l;kmf/L;</t>
  </si>
  <si>
    <t>;DjGw ljR5]b k|dfl0ft l;kmf/L;</t>
  </si>
  <si>
    <t>vfg]kfgL, 6]lnkmf]g h8fg, gfd;f/L, 7fpF ;f/L</t>
  </si>
  <si>
    <t>ljB't ld6/ h8fg l;kmf/L; -3/fo;L_</t>
  </si>
  <si>
    <t>ljB't ld6/ h8fg l;kmf/L; ly| km]h</t>
  </si>
  <si>
    <t>JolQmut 36gf btf{ k|ltlnkL l;kmf/L</t>
  </si>
  <si>
    <t>rf}kfof lgsf;L b:t'/ k|lt uf]6f l;kmf/L;</t>
  </si>
  <si>
    <t>ljleGg ;+3 ;+:yf, Snj,O{:6LRo'6 cflb btf{ l;kmf/L;</t>
  </si>
  <si>
    <t>;=:yf gljs/0f k|lt nfv</t>
  </si>
  <si>
    <t>gfd y/ hGd ldlt ;+zf]wg l;kmf/L;</t>
  </si>
  <si>
    <t>k]G;g l;kmf/L;</t>
  </si>
  <si>
    <t>lghL j}s :yfkgf cg'dtL l;kmf/L;</t>
  </si>
  <si>
    <t>gfu/Lstf jfx]ssf] d'r'Nsf l;kmf/L;</t>
  </si>
  <si>
    <t xml:space="preserve">k6s] l;kmf/L; </t>
  </si>
  <si>
    <t>ph'/L lgj]bg b:t'/</t>
  </si>
  <si>
    <t>ldnf kq b:t'/</t>
  </si>
  <si>
    <t>jg hGo a:t' tyf ?v s6fg l;kmf/L;</t>
  </si>
  <si>
    <t>jg hGo j:t''sf] l;kmf/L;</t>
  </si>
  <si>
    <t>! j6f ?v b]vL !) j6f ?v ;Dd -k|lt ?v_</t>
  </si>
  <si>
    <t>!! j6f ?v b]vL #) j6f ?v ;Dd -k|lt ?v_</t>
  </si>
  <si>
    <t>#! j6f ?v b]vL %) j6f ?v ;Dd -k|lt ?v_</t>
  </si>
  <si>
    <t>%! j6f ?v b]vL !)) j6f ?v ;Dd -k|lt ?v_</t>
  </si>
  <si>
    <t>!)! j6f ?v b]vL %)) j6f ?v ;Dd -k|lt ?v_</t>
  </si>
  <si>
    <t>%)! j6f ?v b]vL !))) j6f ?v ;Dd -k|lt ?v_</t>
  </si>
  <si>
    <t>!))) j6f ?v eGbf dfly</t>
  </si>
  <si>
    <t>3/]n' tyf ;fgf pBf]usf] ;/hldg tyf l;kmf/L;</t>
  </si>
  <si>
    <t>7'nf pBf]u l;kmnf/L;</t>
  </si>
  <si>
    <t>demf}nf pBf]usf] l;kmf/L;</t>
  </si>
  <si>
    <t>;fgf tyf 3/]n' pBf]u l;kmf/L;</t>
  </si>
  <si>
    <t xml:space="preserve">Joj;fo aGb tyf gfd kl/jt{g </t>
  </si>
  <si>
    <t>dlb/f Joj;fo l;kmf/l; -v'b|f_</t>
  </si>
  <si>
    <t>dlb/f Joj;fo l;kmf/l; -yf]s_</t>
  </si>
  <si>
    <t>pBf]u j8f ;/hldg l;kmf/L;</t>
  </si>
  <si>
    <t>ko{6g :t/Lo xf]6n l;kmf/L;</t>
  </si>
  <si>
    <t>pBf]u gfd;f/L 7'nf]</t>
  </si>
  <si>
    <t>pBf]u gfd;f/L demf}nf</t>
  </si>
  <si>
    <t>pBf]u gfd;f/L ;fgf]</t>
  </si>
  <si>
    <t xml:space="preserve">;ldn tyf sf7 lr/fgL l;kmf/L; </t>
  </si>
  <si>
    <t>lgdf{0f Joj;fo l;kmf/L;</t>
  </si>
  <si>
    <t>rf/ lsNnf k|dfl0ft</t>
  </si>
  <si>
    <t>klxnf] lsQf</t>
  </si>
  <si>
    <t xml:space="preserve">klxnf] lsQf kl5 yk k|lt lsQf </t>
  </si>
  <si>
    <t xml:space="preserve">6«]; gS;f lgdf{0f tyf k|dfl0ft b:t'/ </t>
  </si>
  <si>
    <t xml:space="preserve">6«]; gS;f lgdf{0f tyf k|dfl0ft k|lt lsQf </t>
  </si>
  <si>
    <t>6«]; gS;f k|dfl0ft k|lt lsQf</t>
  </si>
  <si>
    <t xml:space="preserve">hUuf gfd;f/L, lsga]r tyf dfnkf]t ;DjGwL cGo l;kmf/L; </t>
  </si>
  <si>
    <t>/flhgfdf, as;kq l;kmf/L;</t>
  </si>
  <si>
    <t>c+zj08f l;kmf/L;</t>
  </si>
  <si>
    <t>gfd ;RofO{ ;/lhdg l;kmf/L;</t>
  </si>
  <si>
    <t>3/ jf6f] l;kmf/L; Ps lsQf</t>
  </si>
  <si>
    <t>3/ jf6f] l;kmf/L; yk k|lt lsQf</t>
  </si>
  <si>
    <t>hUuf wgL k"hf{ k|ltlnkL l;kmf/L;</t>
  </si>
  <si>
    <t xml:space="preserve">hUuf btf{ jf gfd;f/L l;kmf/L; % /f]kgL ;Dd </t>
  </si>
  <si>
    <t>yk k|lt /f]kgL</t>
  </si>
  <si>
    <t>3/ gS;f gfd;f/L</t>
  </si>
  <si>
    <t>lkmN8 b:t'/</t>
  </si>
  <si>
    <t>cldg v6g b:t'/ k|lt lsQf j8f g+= !,@,#,$,%,^/&amp;</t>
  </si>
  <si>
    <t>cldg v6g b:t'/ k|lt lsQf dflysf j8f afx]s</t>
  </si>
  <si>
    <t xml:space="preserve">3/ vfnL u/fpbf k|lt lbg </t>
  </si>
  <si>
    <t>3/ hUuf d'NofÍg</t>
  </si>
  <si>
    <t>Ps nfv b]vL bz nfv ;Dd</t>
  </si>
  <si>
    <t xml:space="preserve">yk k|lt nfv </t>
  </si>
  <si>
    <t>gS;f kf; lstfj</t>
  </si>
  <si>
    <t>e?jf aGb's gljs/0f</t>
  </si>
  <si>
    <t xml:space="preserve">cfo ;|f]t k|dfl0ft k|lt nfv k|lt jif{ </t>
  </si>
  <si>
    <t>lghL ljBfno cku|]8</t>
  </si>
  <si>
    <t>k|f=lj=</t>
  </si>
  <si>
    <t>lg=df=lj=</t>
  </si>
  <si>
    <t>df=lj=</t>
  </si>
  <si>
    <t>p=df=lj=</t>
  </si>
  <si>
    <t xml:space="preserve">lghL ljBfno l;kmf/L; </t>
  </si>
  <si>
    <t>lzz' sIff ;~rfng btf{</t>
  </si>
  <si>
    <t>k|f=lj= :t/</t>
  </si>
  <si>
    <t>lg=df=lj=:t/</t>
  </si>
  <si>
    <t>df=lj=:t/</t>
  </si>
  <si>
    <t>p=df=lj=:t/</t>
  </si>
  <si>
    <t xml:space="preserve">;fd'bflos ljBfno l;kmf/L;  </t>
  </si>
  <si>
    <t xml:space="preserve">g=kf= Joj;fo btf{ z'Ns </t>
  </si>
  <si>
    <t>Joj;fo btf{ ?= %,)),))).– ;Dd</t>
  </si>
  <si>
    <t>Joj;fo btf{ ?= kfFr nfv eGbf dfly</t>
  </si>
  <si>
    <t>pBf]u btf{ -% b]vL @) xif{ kfj/ ;Dd_</t>
  </si>
  <si>
    <t>pBf]u btf{ -@) xif{ kfj/ eGbf dfly_</t>
  </si>
  <si>
    <t xml:space="preserve">;=ldn sf7 lr/fgL btf{ </t>
  </si>
  <si>
    <t>kmlg{r/ pBf]u btf{</t>
  </si>
  <si>
    <t xml:space="preserve">8]/L pBf]u btf{ </t>
  </si>
  <si>
    <t>kmlg{r/ k;n btf{</t>
  </si>
  <si>
    <t>lgdf{0f Joj;fo btf{</t>
  </si>
  <si>
    <t xml:space="preserve">k/fdz{ ;]jf btf{ </t>
  </si>
  <si>
    <t xml:space="preserve">38]/L klN6Ë O{hfht tyf af6f]sf] nut s§L </t>
  </si>
  <si>
    <t>Knl6ª O{hfht b:t'/ k|lt /f]kgL</t>
  </si>
  <si>
    <t>! /f]kgL ;Dd</t>
  </si>
  <si>
    <t>% /f]kgL ;Dd</t>
  </si>
  <si>
    <t>% /f]kgL eGbf dfly</t>
  </si>
  <si>
    <t>kfls{Ë z'Ns</t>
  </si>
  <si>
    <t>a;, 6«s, 6\ofS6/ k|lt 306f</t>
  </si>
  <si>
    <t>yk k|lt 306f</t>
  </si>
  <si>
    <t>ldlg a;, dfO{qmf] a;, lhk, sf/ k|lt 306f</t>
  </si>
  <si>
    <r>
      <t xml:space="preserve">sRrL 3/sf] </t>
    </r>
    <r>
      <rPr>
        <sz val="10"/>
        <color theme="1"/>
        <rFont val="Times New Roman"/>
        <family val="1"/>
      </rPr>
      <t>RCC</t>
    </r>
    <r>
      <rPr>
        <sz val="14"/>
        <color theme="1"/>
        <rFont val="Preeti"/>
      </rPr>
      <t xml:space="preserve"> afx]s Psd'i6</t>
    </r>
  </si>
  <si>
    <r>
      <rPr>
        <sz val="10"/>
        <color theme="1"/>
        <rFont val="Times New Roman"/>
        <family val="1"/>
      </rPr>
      <t xml:space="preserve">RCC </t>
    </r>
    <r>
      <rPr>
        <sz val="14"/>
        <color theme="1"/>
        <rFont val="Preeti"/>
      </rPr>
      <t xml:space="preserve">sf] nflu &gt;Lgu/, vn+uf jhf/ / /fhdfu{ If]qdf k|lt :Sjfo/ lkm6 k|lt tnf </t>
    </r>
  </si>
  <si>
    <r>
      <rPr>
        <sz val="10"/>
        <color theme="1"/>
        <rFont val="Times New Roman"/>
        <family val="1"/>
      </rPr>
      <t>RCC</t>
    </r>
    <r>
      <rPr>
        <sz val="14"/>
        <color theme="1"/>
        <rFont val="Preeti"/>
      </rPr>
      <t xml:space="preserve"> sf] nflu k|lt :Sjfo/ lkm6 k|lt tnf -cGo If]qdf_</t>
    </r>
  </si>
  <si>
    <r>
      <rPr>
        <sz val="10"/>
        <color theme="1"/>
        <rFont val="Times New Roman"/>
        <family val="1"/>
      </rPr>
      <t xml:space="preserve">RCC </t>
    </r>
    <r>
      <rPr>
        <sz val="14"/>
        <color theme="1"/>
        <rFont val="Preeti"/>
      </rPr>
      <t>sf] nflu &gt;Lgu/, vn+uf jhf/ / /fhdfu{df kg]{sf] k|lt :Sjfo/ lkm6 k|lt tnf lgdf{0f eO{;s]sf]</t>
    </r>
  </si>
  <si>
    <r>
      <rPr>
        <sz val="10"/>
        <color theme="1"/>
        <rFont val="Times New Roman"/>
        <family val="1"/>
      </rPr>
      <t>RCC</t>
    </r>
    <r>
      <rPr>
        <sz val="14"/>
        <color theme="1"/>
        <rFont val="Preeti"/>
      </rPr>
      <t xml:space="preserve"> sf] nflu k|lt :Sjfo/ lkm6 k|lt tnf lgdf0f{ eO{;s]sf -cGo If]qdf_</t>
    </r>
  </si>
  <si>
    <r>
      <t>clen]vLs/0f ePsf</t>
    </r>
    <r>
      <rPr>
        <b/>
        <sz val="10"/>
        <color theme="1"/>
        <rFont val="Times New Roman"/>
        <family val="1"/>
      </rPr>
      <t xml:space="preserve"> RCC </t>
    </r>
    <r>
      <rPr>
        <b/>
        <sz val="14"/>
        <color theme="1"/>
        <rFont val="Preeti"/>
      </rPr>
      <t xml:space="preserve">3/sf] gS;f kf; lgoldt </t>
    </r>
  </si>
  <si>
    <t xml:space="preserve">vn+uf ahf/ If]q, &gt;Lgu/ jhf/ If]q, /fhdfu{ / &gt;Lgu/ vn+uf h}tkfgL e'/d ;8sdf kg]{ ejgsf] k|lt tnf k|lt :Sjfo/ lkm6 </t>
  </si>
  <si>
    <t>dfly -s_ df pNn]vLt If]q afx]s cGo If]qdf kg]{ ejgsf] k|lt :Sjfo/ lkm6</t>
  </si>
  <si>
    <t>cg';"rL @@</t>
  </si>
  <si>
    <t>cf=j=  @)&amp;$÷)&amp;% sf nflu k|:tfljt s/, b:t'/, dx;'n cflb</t>
  </si>
  <si>
    <t>;DjGwL jflif{s s/sf b//]6x?</t>
  </si>
  <si>
    <t>k|s/0f g+=</t>
  </si>
  <si>
    <t>:yf=:jf=zf=lgodfjnL @)%^ adf]lhd</t>
  </si>
  <si>
    <t>cf=j= @)&amp;@÷)&amp;# sf] b//]6</t>
  </si>
  <si>
    <t xml:space="preserve">Go'gtd b/ </t>
  </si>
  <si>
    <t>clwstd b/</t>
  </si>
  <si>
    <t>1=1</t>
  </si>
  <si>
    <t>Jofkf/Ls a:t' M</t>
  </si>
  <si>
    <t>1=1=1</t>
  </si>
  <si>
    <t>r'/f]6 yf]s ljqm]tf</t>
  </si>
  <si>
    <t>1=1=2</t>
  </si>
  <si>
    <t xml:space="preserve">dlb/f </t>
  </si>
  <si>
    <t>dlb/f l8n/</t>
  </si>
  <si>
    <t>ljo/ ljqmL ljt/0f l8n/</t>
  </si>
  <si>
    <t>u</t>
  </si>
  <si>
    <t>dlb/f ;lxtsf sf]N8 :6f];{</t>
  </si>
  <si>
    <t>1=1=3</t>
  </si>
  <si>
    <t>Hj}n/L</t>
  </si>
  <si>
    <t xml:space="preserve">;'grfFbLsf uxgf lgdf{0f / v/Lb tyf ljqmL ug]{ k;n </t>
  </si>
  <si>
    <t>;''g rfFbLsf uxgf dd{t k;n</t>
  </si>
  <si>
    <t>1=1=4</t>
  </si>
  <si>
    <t>lel8of] /]s{8/ Kn]/ cflbsf] yf]s tyf v'b|f Joj;fo</t>
  </si>
  <si>
    <t xml:space="preserve">;Dk"0f{ O{n]S6«f]lgs ljqmL k;n </t>
  </si>
  <si>
    <t>;fpG8 l;:6d ef8fdf lbg] Joj;foLx?</t>
  </si>
  <si>
    <t>1=1=5</t>
  </si>
  <si>
    <t xml:space="preserve">lgdf{0f ;fdfu|L </t>
  </si>
  <si>
    <t xml:space="preserve">xf8{jo/ lgdf{0f ;fdfu|L tyf /+u/f]ug ;fdfu|L ;lxt </t>
  </si>
  <si>
    <t xml:space="preserve">xf8{jo/ lgdf{0f ;fdfu|L dfq </t>
  </si>
  <si>
    <t>1=1=6</t>
  </si>
  <si>
    <t xml:space="preserve">sDKo'6/ / cGo O{n]S6«f]lgS; ;fdfg </t>
  </si>
  <si>
    <t xml:space="preserve">sDKo'6/ / ;f]sf kf6{; ljqmL ug]{, ;fp08 l;:6d, k|lzIf0f tyf ;fO{j/ ;~rfng ug]{ </t>
  </si>
  <si>
    <t xml:space="preserve">df]jfO{n Uofn/L, df]jfO{n ;]6 ljqmL tyf dd{t </t>
  </si>
  <si>
    <t xml:space="preserve">df]jfO{n dd{t </t>
  </si>
  <si>
    <t>#</t>
  </si>
  <si>
    <t xml:space="preserve">lkm|h, s'n/, /fO{;s's/ cflb dd{t </t>
  </si>
  <si>
    <t>ª</t>
  </si>
  <si>
    <t>/]l8of], l6=eL=, 38L, k|];/s's/, lx6/, 6]nLkmf]g ;]6, ljB't ;fdfu|L dd{t s]Gb|</t>
  </si>
  <si>
    <t>1=1=7</t>
  </si>
  <si>
    <t xml:space="preserve">ljB'lto ;fdfg </t>
  </si>
  <si>
    <t>O{n]S6«Lsn ;fdfgsf ;fy} ljh'nL jf6 rNg] pks/0f ljqmL k;n</t>
  </si>
  <si>
    <t xml:space="preserve">O{n]S6«Lsn k;n </t>
  </si>
  <si>
    <t>ljh'nLsf 6«fG;kmd{/ dd{t k;n</t>
  </si>
  <si>
    <t>1=1=8</t>
  </si>
  <si>
    <t>k]6«f]lnod kbfy{sf yf]s tyf v'b|f Jofkf/</t>
  </si>
  <si>
    <t>Ps eGbf j9L kDk ePsf</t>
  </si>
  <si>
    <t xml:space="preserve">Ps dfq kDk ePsf </t>
  </si>
  <si>
    <t>8«ddf k6«f]lnod kbfy{ ljqm]tf af6 t]n j]Rg]</t>
  </si>
  <si>
    <t>1=1=9</t>
  </si>
  <si>
    <t>b}lgs pkef]usf vfB kbfy{,  sk8f cflbsf yf]s tyf v'b|f Jofkf/</t>
  </si>
  <si>
    <t xml:space="preserve">s </t>
  </si>
  <si>
    <t>ls/fgf k;nsf ;fy ;fy} cGo dfn;fdfg ePsf k;n</t>
  </si>
  <si>
    <t>c</t>
  </si>
  <si>
    <t>ls/fgf k;n / k]o tyf UofF; ;xLt v'b|f k;n</t>
  </si>
  <si>
    <t>cf</t>
  </si>
  <si>
    <t>ls/fgf vfB v'b|f k;n</t>
  </si>
  <si>
    <t>O</t>
  </si>
  <si>
    <t>ls/fgf k;n dfq</t>
  </si>
  <si>
    <t xml:space="preserve">O{ </t>
  </si>
  <si>
    <t>uNnf tyf vfBGg k;n</t>
  </si>
  <si>
    <t>p</t>
  </si>
  <si>
    <t>vfBGg ljqmL k;n</t>
  </si>
  <si>
    <t>1=1=10</t>
  </si>
  <si>
    <t>;jf/L ;fwg dd{t tyf ;Def/ ug]{</t>
  </si>
  <si>
    <t>ljleGg ;jf/L ;fwgsf kf6{; ljqmL ug]{</t>
  </si>
  <si>
    <t>df]6/;fO{sn dd{tsf ;fy} ;f]sf kf6{; ljqmL ug]{ k;n</t>
  </si>
  <si>
    <t>uf8Lsf 6fo/ dd{t tyf xfjf eg]{</t>
  </si>
  <si>
    <t>df]6/;fO{sn ljqm]tf</t>
  </si>
  <si>
    <t xml:space="preserve">ljz]if1 k/fdz{ tyf cGo Joj;flos ;]jf </t>
  </si>
  <si>
    <t>2=1</t>
  </si>
  <si>
    <t>lrlsT;s</t>
  </si>
  <si>
    <t>2=2=</t>
  </si>
  <si>
    <t>slj/fh j}B</t>
  </si>
  <si>
    <t>2=3</t>
  </si>
  <si>
    <t>sfg'g Joj;flo</t>
  </si>
  <si>
    <t>2=4</t>
  </si>
  <si>
    <t>n]vfkl/Ifs 3 ju{</t>
  </si>
  <si>
    <t>2=5</t>
  </si>
  <si>
    <t>bGt lrlsT;s</t>
  </si>
  <si>
    <t>2=6</t>
  </si>
  <si>
    <t>cg';Gwfg stf{ / k/fdz{bftf-gS;f l8hfO{g/_</t>
  </si>
  <si>
    <t>2=7</t>
  </si>
  <si>
    <t>sDKo'6/ Pgflni6 / k|f]u|fd</t>
  </si>
  <si>
    <t>2=8</t>
  </si>
  <si>
    <t>ljdf Ph]G6</t>
  </si>
  <si>
    <t>2=9</t>
  </si>
  <si>
    <t>;e]{P/</t>
  </si>
  <si>
    <t>2=10</t>
  </si>
  <si>
    <t>cg'jfbs</t>
  </si>
  <si>
    <t>2=11</t>
  </si>
  <si>
    <t>kz' lrlsT;s</t>
  </si>
  <si>
    <t>2=12</t>
  </si>
  <si>
    <t>;fdfg 9'jfgL stf{ tyf sDkgL :yflgo</t>
  </si>
  <si>
    <t>2=13</t>
  </si>
  <si>
    <t>;+:yfut k]G6/ :yflgo</t>
  </si>
  <si>
    <t>2=14</t>
  </si>
  <si>
    <t>n]vfk9L Joj;fo</t>
  </si>
  <si>
    <t>lgdf{0f Joj;foL</t>
  </si>
  <si>
    <t>3=1</t>
  </si>
  <si>
    <t xml:space="preserve">gu/kflnsfdf k|wfg sfof{no ePsf </t>
  </si>
  <si>
    <t>s &gt;]0fLsf lgdf{0f Joj;foL</t>
  </si>
  <si>
    <t>v &gt;]0fLsf lgdf{0f Joj;foL</t>
  </si>
  <si>
    <t>u &gt;]0fLsf lgdf{0f Joj;foL</t>
  </si>
  <si>
    <t>3 &gt;]0fLsf lgdf{0f Joj;foL</t>
  </si>
  <si>
    <t>pTkfbgd'ns pBf]u</t>
  </si>
  <si>
    <t>4=1</t>
  </si>
  <si>
    <t xml:space="preserve">lrp/f pBf]u </t>
  </si>
  <si>
    <t>4=2</t>
  </si>
  <si>
    <t>l;d]G6 pBf]u</t>
  </si>
  <si>
    <t>4=3</t>
  </si>
  <si>
    <t>l;d]G6sf Anu agfpg] @) Aofn]6sf /Lª, 6fon cflb</t>
  </si>
  <si>
    <t>4=4</t>
  </si>
  <si>
    <t>ufd]{G6 tof/L kf]zfs ;lxt sk8f ljqm]tf</t>
  </si>
  <si>
    <t>4=5</t>
  </si>
  <si>
    <t>un}rf pBf]u</t>
  </si>
  <si>
    <t>4=6</t>
  </si>
  <si>
    <t xml:space="preserve">l8:6Ln/L a|'c/L pTkfbg  jf xNsf k]o[ pTkfbg ug]{ </t>
  </si>
  <si>
    <t>4=7</t>
  </si>
  <si>
    <t>ldg/n jf6/ pTkfbg</t>
  </si>
  <si>
    <t>4=8</t>
  </si>
  <si>
    <t xml:space="preserve">l:6n d]6njf6 s'n/,b/fh, afs;sf ;fy}| cfw'lgs kmlg{r/ pTkfbg ug]{ </t>
  </si>
  <si>
    <t>4=9</t>
  </si>
  <si>
    <t>l:6nd]6njf6 d];g/L ;fdfgsf ;fy} ljleGg cf}hf/ pks/0f pTkfbg ug]{ O{lGhlgo/L«ª js{ ;k</t>
  </si>
  <si>
    <t>4=10</t>
  </si>
  <si>
    <t>lu|n, ;6/, 6«; agfpg] pBf]u</t>
  </si>
  <si>
    <t>4=11</t>
  </si>
  <si>
    <t>Xofr/L -rNnf pTkfbg ug]{_</t>
  </si>
  <si>
    <t>4=12</t>
  </si>
  <si>
    <t>kz'k+lIfsf] cfxf/f pTkfbg ug]{</t>
  </si>
  <si>
    <t>phf{d'ns pBf]u</t>
  </si>
  <si>
    <t>5=1</t>
  </si>
  <si>
    <t xml:space="preserve">phf{d'ns ;j} pBf]u tyf Joj;fodf </t>
  </si>
  <si>
    <t>uf]j/ Uof; sDkgL</t>
  </si>
  <si>
    <t>;f]nf/ kfj/ ljqmL k;n</t>
  </si>
  <si>
    <t>s[lif tyf jg hGo pBf]u</t>
  </si>
  <si>
    <t xml:space="preserve">d'nt M s[lif tyf jg k}bfjf/df cfwf/Lt pBf]u Joj;fodf </t>
  </si>
  <si>
    <t>6=1</t>
  </si>
  <si>
    <t>sf7 lr/fg ;DjGwL sfd ug]{ ;=ldn</t>
  </si>
  <si>
    <t>6=2</t>
  </si>
  <si>
    <t>sf7 lr/fg pBf]u</t>
  </si>
  <si>
    <t>6=3</t>
  </si>
  <si>
    <t>lr/fg d];Lg /fvL  kmlg{r/ pTkfbg ug]{ k;n</t>
  </si>
  <si>
    <t>6=4</t>
  </si>
  <si>
    <t>kmlg{r/ :j?d k;n</t>
  </si>
  <si>
    <t>6=5</t>
  </si>
  <si>
    <t xml:space="preserve">wfg s'6\g], uxF' lk:g], tf]/L k]Ng] pBf]u -ldn_ </t>
  </si>
  <si>
    <t>% xif{ kfj/b]vL @) xif{ kfj/ ;Dd</t>
  </si>
  <si>
    <r>
      <rPr>
        <sz val="10"/>
        <color theme="1"/>
        <rFont val="HIMALAYA TT FONT"/>
        <family val="5"/>
      </rPr>
      <t>20</t>
    </r>
    <r>
      <rPr>
        <sz val="12"/>
        <color theme="1"/>
        <rFont val="Preeti"/>
      </rPr>
      <t xml:space="preserve"> xif{ kfj/b]vL dfly</t>
    </r>
  </si>
  <si>
    <t>vlgh pBf]u</t>
  </si>
  <si>
    <t>7=1</t>
  </si>
  <si>
    <t>vlgh pTvgg jg k|zf]wg ug]{ pBf]u Jj;fo</t>
  </si>
  <si>
    <t>ko{6s cfjf; xf]6]n, /]i6'/f, l/;f]6{ 6«feN; Ph]G;L, UnfO{l8Ë, jf6/ ¥ofˆ6Lª cflb pBf]u Joj;fo</t>
  </si>
  <si>
    <t>8=1</t>
  </si>
  <si>
    <t xml:space="preserve"> k|f=ln= ePsf xf]6]n tyf /L;f]6{  </t>
  </si>
  <si>
    <t>8=2</t>
  </si>
  <si>
    <t>ko{6g :t/Lo xf]6n</t>
  </si>
  <si>
    <t>8=3</t>
  </si>
  <si>
    <t xml:space="preserve">xn ;lxt Jojl:yt u]i6 xfj; </t>
  </si>
  <si>
    <t>8=4</t>
  </si>
  <si>
    <t xml:space="preserve">;fwf/0f xf]6n </t>
  </si>
  <si>
    <t>8=5</t>
  </si>
  <si>
    <t>lrof gf:tf k;n</t>
  </si>
  <si>
    <t>8=6</t>
  </si>
  <si>
    <t>6«fen Ph]G;L zfvf tyf UnfO{l8ª</t>
  </si>
  <si>
    <t>8=7</t>
  </si>
  <si>
    <t>ld7fO{ tyf ef]hgfno</t>
  </si>
  <si>
    <t>ld76fO{sf ;fy} ef]hgsf pRr :t/Lo Joj:yf ePsf</t>
  </si>
  <si>
    <t>ldi7fGg e08f/ k;n</t>
  </si>
  <si>
    <t>;]jf pBf]u</t>
  </si>
  <si>
    <t>5fkfvfgf, k/fdz{ ;]jf, lghL tyf a]nL Joj;fo, rnlrq Joj;fo, ;fj{hlgs kl/jxg Joj;fo, kmf]6f]u|fkmL, k|of]uzfnf,  l;te08f/</t>
  </si>
  <si>
    <t>9=1</t>
  </si>
  <si>
    <t xml:space="preserve">5kfO{ tyf k|sfzg </t>
  </si>
  <si>
    <t>ckm;]6 k|]; ePsf 5fkfvfgf</t>
  </si>
  <si>
    <t>5fkfvfgf tyf :6];g/L</t>
  </si>
  <si>
    <t>9=2</t>
  </si>
  <si>
    <t>rnlrq Joj;fo</t>
  </si>
  <si>
    <t>l;g]dfxnx?</t>
  </si>
  <si>
    <t xml:space="preserve">l;g]df xn, lel8of] xn, ;fF:s[lts k|b{zg xn, ly|P6/, ;+uLt tyf dgf]/~hg :ynsf k|j]z z'Nsdf dgf]/~hg s/ </t>
  </si>
  <si>
    <r>
      <t>2</t>
    </r>
    <r>
      <rPr>
        <sz val="11"/>
        <color theme="1"/>
        <rFont val="Preeti"/>
      </rPr>
      <t>Ü</t>
    </r>
  </si>
  <si>
    <r>
      <t>4</t>
    </r>
    <r>
      <rPr>
        <sz val="11"/>
        <color theme="1"/>
        <rFont val="Preeti"/>
      </rPr>
      <t>Ü</t>
    </r>
  </si>
  <si>
    <r>
      <t>3</t>
    </r>
    <r>
      <rPr>
        <sz val="11"/>
        <color theme="1"/>
        <rFont val="Preeti"/>
      </rPr>
      <t>Ü</t>
    </r>
  </si>
  <si>
    <t xml:space="preserve">hfb' ;s{;, r6s cflbdf k|lt lbg ? </t>
  </si>
  <si>
    <t>9=3</t>
  </si>
  <si>
    <t xml:space="preserve">;fj{hlgs kl/jxg </t>
  </si>
  <si>
    <t>k|lt a; /fvL Joj;fo ug]{</t>
  </si>
  <si>
    <t>k|lt lhk /fvL Joj;fo ug]{</t>
  </si>
  <si>
    <t>k|lt a; / lhk /fvL Joj;fo ug]{</t>
  </si>
  <si>
    <t>6«fG;kf]6{ -9'jfgL ;]jf_</t>
  </si>
  <si>
    <t>k|lt 6«s ePsf</t>
  </si>
  <si>
    <t>k|lt 6]S6/ tyf 6«s ePsf</t>
  </si>
  <si>
    <t>k|lt 6]S6/ ePsf</t>
  </si>
  <si>
    <t>ljleGg lsl;dsf tflnd uf]i7L, ;]ldgf/ tyf ljjfxsf] nflu xn Joj:yf ug]{</t>
  </si>
  <si>
    <t>10=1</t>
  </si>
  <si>
    <t>6]G6 tyf ;fpG8 l;:6d ef8fdf lbg] k;n</t>
  </si>
  <si>
    <t>10=2</t>
  </si>
  <si>
    <t xml:space="preserve">Joj;flos Jofofdzfnf </t>
  </si>
  <si>
    <t xml:space="preserve">lghL If]qsf 6]lnkmf]g ;]jf P;=l6=8L=,ˆofS; ;]jf, kmf]6f]skL,O{d]n O{G6/g]6, /]l8of] cflb </t>
  </si>
  <si>
    <t>11=1</t>
  </si>
  <si>
    <t xml:space="preserve"> ˆofS; kmf]]6f]skL ;]G6/ tyf kmf]6f lvRg]</t>
  </si>
  <si>
    <t>11=2</t>
  </si>
  <si>
    <t>O{d]n O{G6/g]6 ;lxt ;fO{j/ Sofkm]sf] Joj:yf ePsf]</t>
  </si>
  <si>
    <t>11=3</t>
  </si>
  <si>
    <t>s'/Lo/ ;]jf</t>
  </si>
  <si>
    <t>11=4</t>
  </si>
  <si>
    <t xml:space="preserve">Pkm=Pd= /]l8of] :6];gdf jflif{s </t>
  </si>
  <si>
    <t>ljlQo ;]jf</t>
  </si>
  <si>
    <t>12=1</t>
  </si>
  <si>
    <t xml:space="preserve">g]kfn ;/sf/sf k"0f{ :jfldTjdf /x]sf afx]s s ju{sf jfl0fHo j}sx? </t>
  </si>
  <si>
    <t>12=2</t>
  </si>
  <si>
    <t xml:space="preserve">{ ljlQo sDkgLsf  sfof{no v ju{ </t>
  </si>
  <si>
    <t>12=3</t>
  </si>
  <si>
    <t xml:space="preserve">{ ljlQo sDkgLsf sfof{no u ju{ </t>
  </si>
  <si>
    <t>12=4</t>
  </si>
  <si>
    <t xml:space="preserve"> ljlQo sDkgLsf sfof{no 3 ju{ </t>
  </si>
  <si>
    <t>12=5</t>
  </si>
  <si>
    <t>v au{sf ljsf; j}Fs</t>
  </si>
  <si>
    <t>12=6</t>
  </si>
  <si>
    <t>u ju{sf ljsf; j}Fs</t>
  </si>
  <si>
    <t>12=7</t>
  </si>
  <si>
    <t>3 ju{sf ljsf; j}Fs</t>
  </si>
  <si>
    <t>12=8</t>
  </si>
  <si>
    <t>dlg 6«fG;km/sf zfsf sfof{no</t>
  </si>
  <si>
    <t>12=9</t>
  </si>
  <si>
    <t>ljdf sDkgL</t>
  </si>
  <si>
    <t>12=10</t>
  </si>
  <si>
    <t>;xsf/L ;+:yf</t>
  </si>
  <si>
    <t>:jf:Yo ;]jf</t>
  </si>
  <si>
    <t>13=1</t>
  </si>
  <si>
    <t>u}/ ;/sf/L c:ktfn -;Dk"0f{ ;]jf k|bfg ug]{_</t>
  </si>
  <si>
    <t>13=2</t>
  </si>
  <si>
    <t>lSnlgs tyf Nofj</t>
  </si>
  <si>
    <t>13=3</t>
  </si>
  <si>
    <t>bGt lSnlgs</t>
  </si>
  <si>
    <t>13=4</t>
  </si>
  <si>
    <t>cN6«f;fpG8 PS;/]</t>
  </si>
  <si>
    <t>13=5</t>
  </si>
  <si>
    <t>;fbf PS;/]</t>
  </si>
  <si>
    <t>lzIff ;]jf</t>
  </si>
  <si>
    <t>14=1</t>
  </si>
  <si>
    <t>lghL If]qsf :s'n, SofDk;, ljZjljBfno</t>
  </si>
  <si>
    <t>k|f=lj=:t/sf ljBfno</t>
  </si>
  <si>
    <t>lg=df=lj= :t/sf ljBfno</t>
  </si>
  <si>
    <t>df=lj=:t/sf ljBfno</t>
  </si>
  <si>
    <t xml:space="preserve">pRr df=lj= </t>
  </si>
  <si>
    <t>14=2</t>
  </si>
  <si>
    <t>tflnd tyf cg';Gwfg s]Gb|</t>
  </si>
  <si>
    <t>l8Knf]df  k|fljlws lzIf0f ;+:yf -k|lt ljwf_</t>
  </si>
  <si>
    <t>6]SgLsn O{G:6LRo'6 -!% dlxg]_ k|lt ljwf</t>
  </si>
  <si>
    <t xml:space="preserve">sDKo'6/ k|lzIf0f s]Gb| </t>
  </si>
  <si>
    <t>cGo ;]jf</t>
  </si>
  <si>
    <t>15=1</t>
  </si>
  <si>
    <t>lj1fkg ;]jf ;j} lsl;dsf</t>
  </si>
  <si>
    <t>15=2</t>
  </si>
  <si>
    <t>Jo'l6kfn{/, s]z &gt;[ªuf/{ cflb</t>
  </si>
  <si>
    <t>15=3</t>
  </si>
  <si>
    <t>x]o/ sl6ª k;n</t>
  </si>
  <si>
    <t>15=4</t>
  </si>
  <si>
    <t>kmf]6f] :6'l8of]</t>
  </si>
  <si>
    <t>sn/Nofj</t>
  </si>
  <si>
    <t>kmf]6f], lel8of] ldS;Lª ug]{, l;=8L= tof/ ug]{</t>
  </si>
  <si>
    <t>15=5</t>
  </si>
  <si>
    <t>;'rLsf/ sk8f l;nfO{ ug]{</t>
  </si>
  <si>
    <t xml:space="preserve">sk8f :j?d ;lxtsf] 6]nl/Ë k;n </t>
  </si>
  <si>
    <t>6]nl/Ë k;n</t>
  </si>
  <si>
    <t>15=6</t>
  </si>
  <si>
    <t>cf6{ ;]G6/ - ˆn]S; lk|G6_</t>
  </si>
  <si>
    <t>15=7</t>
  </si>
  <si>
    <t>cf6{ ;]G6/ ;fwf/0f</t>
  </si>
  <si>
    <t>15=8</t>
  </si>
  <si>
    <t>df;' ljqm]tf</t>
  </si>
  <si>
    <t>s'v'/fsf] df;' k;n</t>
  </si>
  <si>
    <t>df5f k;n</t>
  </si>
  <si>
    <t>v;L af]sfsf] df;' tyf cGo k;n</t>
  </si>
  <si>
    <t>/fufsf] df;' k;n</t>
  </si>
  <si>
    <t>15=9</t>
  </si>
  <si>
    <t>vf]sf÷9]a/L Joj;fo</t>
  </si>
  <si>
    <t>15=10</t>
  </si>
  <si>
    <t>efF8fs'8f ljqm]tf k;n</t>
  </si>
  <si>
    <t>15=11</t>
  </si>
  <si>
    <t>v]nf}gf pkxf/ tyf luˆ6 ljqm]tf</t>
  </si>
  <si>
    <t>15=12</t>
  </si>
  <si>
    <t xml:space="preserve">s]a]j'n g]6js{nfO{ u|fxs ;+Vofsf] cfwf/df </t>
  </si>
  <si>
    <t>15=13</t>
  </si>
  <si>
    <t>Pu|f]e]6 ;]G6/</t>
  </si>
  <si>
    <t>15=14</t>
  </si>
  <si>
    <t>Dofgkfj/ sDkgL zfvf sfof{no</t>
  </si>
  <si>
    <t>15=15</t>
  </si>
  <si>
    <t>{/fli6«o ;+3 ;+:yf</t>
  </si>
  <si>
    <t>15=16</t>
  </si>
  <si>
    <t>O{§f, 9'Ëf pBf]u ljqmL l8kf]</t>
  </si>
  <si>
    <t>15=17</t>
  </si>
  <si>
    <t>UofF; ljqm]tf</t>
  </si>
  <si>
    <t>15=18</t>
  </si>
  <si>
    <t>8«fO{ lSnLg;{</t>
  </si>
  <si>
    <t>15=19</t>
  </si>
  <si>
    <t>df]jfO{n 6fj/ z'Ns k|lt 6fj/</t>
  </si>
  <si>
    <t>c:yfoL xf6 jhf/ jf 3'DtL k;n -b}lgs ?kdf_</t>
  </si>
  <si>
    <t>16=1</t>
  </si>
  <si>
    <t>3DtL k;n, df]jfO{n 7]]nf k;n b}lgs k6s] Jofkf/L</t>
  </si>
  <si>
    <t>16=2</t>
  </si>
  <si>
    <t>df5f k6s]</t>
  </si>
  <si>
    <t xml:space="preserve">dflysf jlu{s/0fdf ;dfj]z gePsf ;]jf Joj;fosf sf/f]jf/ / :t/ x]/L jflif{s </t>
  </si>
  <si>
    <t>17=1</t>
  </si>
  <si>
    <t>:jb]zL tyf ljb]zL sk8f k;n</t>
  </si>
  <si>
    <t xml:space="preserve">:jb]zL tyf ljb]z  /]8Ld]6 km]G;L sk8f k;n </t>
  </si>
  <si>
    <t xml:space="preserve">sk8f k;n </t>
  </si>
  <si>
    <t>17=2</t>
  </si>
  <si>
    <t>ljlegg pBf]ux?</t>
  </si>
  <si>
    <t>n3' pBd -d;nf, gdlsg,kfp/f]6L cflb_</t>
  </si>
  <si>
    <t>8]/L kmd{ ld7fO{ ;d]t ePsf]nfO{</t>
  </si>
  <si>
    <t>8]/L kmd{ dfq ePsf]nfO{</t>
  </si>
  <si>
    <t>l;nfO{ s6fO{ tflnd u/fpg] s]Gb|</t>
  </si>
  <si>
    <t>ljleGg lsl;dsf l8n/ dfly pNn]vLt jfx]s</t>
  </si>
  <si>
    <t>r</t>
  </si>
  <si>
    <t>5fnfsf h'Qf rKkn k;n</t>
  </si>
  <si>
    <t>17=3</t>
  </si>
  <si>
    <t>t/sf/L kmnkm'n v'b|f k;n</t>
  </si>
  <si>
    <t>t/sf/L kmnkm'n k;n</t>
  </si>
  <si>
    <t>v'b|f t/sf/L kmnkm'n k;nsf ;fy} cGo</t>
  </si>
  <si>
    <t>17=4</t>
  </si>
  <si>
    <t>cf}ifwL k;n</t>
  </si>
  <si>
    <t>cf}ifwL k;n tyf d]l8sn xn</t>
  </si>
  <si>
    <t>17=5</t>
  </si>
  <si>
    <t xml:space="preserve">?O{ w'nfO{sf ;fy} l;/s u4f lgdf{0f tyf ljqm]tf </t>
  </si>
  <si>
    <t>17=6</t>
  </si>
  <si>
    <t>n]G6/ 9nfgsf nflu ;]l6ªsf ;fdfg ef8fdf lbg]</t>
  </si>
  <si>
    <t>17=7</t>
  </si>
  <si>
    <t>ljleGg dfn;fdfg ;+sng ug]{ sjf8L</t>
  </si>
  <si>
    <t>17=8</t>
  </si>
  <si>
    <t xml:space="preserve">kf7\ok':tssf ;fy} cGo ;fdfg k':ts / v]ns'b ;fdfu|L ePsf k;nnfO{ </t>
  </si>
  <si>
    <t>17=9</t>
  </si>
  <si>
    <t>kf7\ok':tssf ;fdfu|L dfq ljqmL ljt/0f ug]{ k;n</t>
  </si>
  <si>
    <t>17=10</t>
  </si>
  <si>
    <t>r:df lqmL tyf dd{t ug]{ k;n</t>
  </si>
  <si>
    <t>17=11</t>
  </si>
  <si>
    <t xml:space="preserve">kz' tyf s[lif Joj;fo ug]{ </t>
  </si>
  <si>
    <t>s[lif tyf kz'kfng Joj;fo JolQmut</t>
  </si>
  <si>
    <t>s[lif tyf kz'kfng Joj;fo ;xsf/L</t>
  </si>
  <si>
    <t>18=1</t>
  </si>
  <si>
    <t>s[lif dn ljp ls6gfzs cf}ifwLsf ;fy} e]6]g/L cf}ifwLsf] yf]s tyf v'b|f ljqm]tf</t>
  </si>
  <si>
    <t>18=2</t>
  </si>
  <si>
    <t>s[lif ;fdfu|L ;+:yfg jf aflx/jf6 /;folgs dn ljpsf] ljqm]tf</t>
  </si>
  <si>
    <t>lj1fkg tyf xf]l8ª af]8{ s/</t>
  </si>
  <si>
    <t>19=1</t>
  </si>
  <si>
    <t xml:space="preserve">xf]l8ªjf]8{ !) :Sjfo/ lkm6 ;Ddsf nflu k|lt :Sjfo/ lkm6 </t>
  </si>
  <si>
    <t>19=2</t>
  </si>
  <si>
    <t xml:space="preserve">xf]l8ªjf]8{ @) :Sjfo/ lkm6 ;Ddsf nflu k|lt :Sjfo/ lkm6 </t>
  </si>
  <si>
    <t>19=3</t>
  </si>
  <si>
    <t xml:space="preserve">leQ] n]vg k|lt :Sjfo/ lkm6 </t>
  </si>
  <si>
    <t>19=4</t>
  </si>
  <si>
    <t xml:space="preserve">ljB'lto jf 6]lnkmf]gsf kf]ndf /fv]sf k|lt jf]8{ </t>
  </si>
  <si>
    <t>19=5</t>
  </si>
  <si>
    <t>ˆNoS; lk|G6 Jofg/df !) :Sjfo/ lkm6 ;Dd</t>
  </si>
  <si>
    <t>19=6</t>
  </si>
  <si>
    <t>ˆNoS; lk|G6 Jofg/df !) :Sjfo/ lkm6 eGbf dfly</t>
  </si>
  <si>
    <t>19=7</t>
  </si>
  <si>
    <t>c:yfoL ?kdf kf]ndf nufO{Psf Jofg/ k|lt lbg</t>
  </si>
  <si>
    <t>axfn s/</t>
  </si>
  <si>
    <t xml:space="preserve">gu/kflnsf If]q leqsf] 3/, k;n, uf]bfd, 6x/f, ;]8, sf/vfgf, hUuf jf kf]v/L k'/} jf cf+lzs ?kdf axfn lbPsf]df ;DjGwLt 3/ hUuf wgL af6 axfn /sdsf] @ k|ltzt axfn s/ nfUg] 5 . </t>
  </si>
  <si>
    <t>dfnkf]t tyf e'dL s/ -k|lt /f]kgL_</t>
  </si>
  <si>
    <t xml:space="preserve">v]t tkm{ j8f g+= ! k|lt /f]kgL </t>
  </si>
  <si>
    <t>cAan</t>
  </si>
  <si>
    <t>bf]od</t>
  </si>
  <si>
    <t>l;d</t>
  </si>
  <si>
    <t>rxf/</t>
  </si>
  <si>
    <t xml:space="preserve">v]t tkm{ j8f g+= @ k|lt /f]kgL </t>
  </si>
  <si>
    <t>v]t tkm{ j8f g+= # k|lt /f]kgL</t>
  </si>
  <si>
    <t xml:space="preserve">v]t tkm{ j8f g+= $–!% ;Dd k|lt /f]kgL </t>
  </si>
  <si>
    <t>kfvf] tkm{ j8f g+= !–# ;Dd k|lt /f]kgL</t>
  </si>
  <si>
    <t>kfvf] tkm{ j8f g+= $–!% ;Dd k|lt /f]kgL</t>
  </si>
  <si>
    <t xml:space="preserve">gf]6 M dflysf] jlu{s/0fdf ;dfj]z gePsf] ;]jf Joj;fosf] sf/f]jf cGo To:t} k|s[ltsf] cfwf/df gu/kflnsfn] tf]s]jdf]lhd ? #)). -ltg ;o_ b]vL %))). -kfFr xhf/_ ;Dd lng ;Sg]5 . </t>
  </si>
  <si>
    <t>k'gZr M</t>
  </si>
  <si>
    <t xml:space="preserve">!= gu/kflnsfn] tf]s]sf] cjwLdf gu/ If]qleq Joj;fo ;~rfng u/] jfkmt jflif{s ?kdf ltg'{ kg]{ /sd glt/]df lgDgfg';f/sf] yk h/Ljfgf nfUg]5 . </t>
  </si>
  <si>
    <t>1= Dofb ;dfKt ePsf] ldltn] c;f]h d;fGt ;Dd lgz'Ns</t>
  </si>
  <si>
    <r>
      <rPr>
        <sz val="10"/>
        <color theme="1"/>
        <rFont val="HIMALAYA TT FONT"/>
        <family val="5"/>
      </rPr>
      <t>2</t>
    </r>
    <r>
      <rPr>
        <sz val="14"/>
        <color theme="1"/>
        <rFont val="Preeti"/>
      </rPr>
      <t>= kf}if d;fGt ;Dd nfUg] b:t'/sf] % k|ltzt</t>
    </r>
  </si>
  <si>
    <t xml:space="preserve">#= ciff9 d;fGt ;Dd nfUg] b:t'/sf] !) k|ltzt </t>
  </si>
  <si>
    <t xml:space="preserve">4= klxnf] k^s gu/kflnsf jf^ ;'rgf lgsfn]sf] avt / cGo jif{x?df cflZjg dlxgf leq nfUg] -btf{,gljs/)f s/_ r'Qmf ug{ cfpg] JolQm,kmd{,sDkgLnfO{ hDdf nfutsf] 10 k|ltzt %'^ lbO{g] % . </t>
  </si>
  <si>
    <t>5= Go'gtd 20 ?k}of dfnkf]t nfUg] .</t>
  </si>
  <si>
    <t xml:space="preserve">6= Joj;fo btf{ ubf{ ;f] cf=j= sf] jflif{s s/ gnfUg] . </t>
  </si>
  <si>
    <t xml:space="preserve"> </t>
  </si>
  <si>
    <t>cg';'rL @)</t>
  </si>
  <si>
    <t xml:space="preserve">zf/bf gu/kflnsf sfof{no </t>
  </si>
  <si>
    <t xml:space="preserve">vn+uf, ;Nofg </t>
  </si>
  <si>
    <t xml:space="preserve">ljj/0f </t>
  </si>
  <si>
    <t xml:space="preserve">b/ </t>
  </si>
  <si>
    <t>8«fO{e/ eQmf</t>
  </si>
  <si>
    <t>l^Kk/ ef*f b/</t>
  </si>
  <si>
    <t xml:space="preserve">!= ls=dL= ;Dd k|lt lbg </t>
  </si>
  <si>
    <t xml:space="preserve">kSsL af6f]df </t>
  </si>
  <si>
    <t xml:space="preserve"> @ ls=dL= b]vL % ls=dL ;Dd k|lt 306f</t>
  </si>
  <si>
    <t>&gt;Lgu/ vn+uf k|lt l6k</t>
  </si>
  <si>
    <t>a/nf vn+uf k|lt l6k</t>
  </si>
  <si>
    <t>a/nf &gt;Lgu/ k|lt l6k</t>
  </si>
  <si>
    <t>l/v]au/ &gt;Lgu/ k|lt l6k</t>
  </si>
  <si>
    <t>l/v]au/ vn+uf k|lt l6k</t>
  </si>
  <si>
    <t>l/v]ju/ dfs]{ k|lt l6k</t>
  </si>
  <si>
    <t>l/v]au/ a/nf k|lt l6k</t>
  </si>
  <si>
    <t>k|lt lbg O{Gwg afx]s</t>
  </si>
  <si>
    <t>k|lt dlxgf O{Gwg O{Gwg afx]s</t>
  </si>
  <si>
    <t xml:space="preserve">Aofsxf]nf]*/ ef*f b/ </t>
  </si>
  <si>
    <t>k|lt 306f O{Gwg afx]s</t>
  </si>
  <si>
    <t>150÷#)^f</t>
  </si>
  <si>
    <t>;xof]uL @%÷306f</t>
  </si>
  <si>
    <t>!% lbg jf ;f] eGbf dfly ! Dlxgf ;Dd k|lt 306f</t>
  </si>
  <si>
    <t>O{Gwg ;lxt k|lt 306f</t>
  </si>
  <si>
    <t xml:space="preserve">gf]6 M sRrL af6f] tyf tf]lsPsf] :yfg afx]s cGo :yfgsf] ;DaGwdf cfk;L ;dembf/Ldf ef8f lgwf{/0f u/Lg] 5 . </t>
  </si>
  <si>
    <t>s'n Joo jh]6</t>
  </si>
  <si>
    <t xml:space="preserve">s'n cfGtl/s / cg'bfg rfn' tkm{ </t>
  </si>
  <si>
    <t>e':ofxf s's'/ lgoGq)f Doflrª</t>
  </si>
  <si>
    <t>;f]nf/ ;8s jlQ sfo{qmd cg'bfg k'lhut</t>
  </si>
  <si>
    <t xml:space="preserve">ljleGg u}/;/sf/L ;+3 ;+:yfjf6 k|fKt </t>
  </si>
  <si>
    <t>ljleGg k'lhut sfo{qmdx?df Doflrª</t>
  </si>
  <si>
    <t xml:space="preserve">s'n cfGtl/s,u}/ ;/sf/L ;+:yf / cg'bfg k''lhut tkm{ </t>
  </si>
  <si>
    <t>ljleGg Doflrª / k'lhut vr{</t>
  </si>
  <si>
    <t xml:space="preserve">wf/fkfgL ^fs'/f jfx'g rf}/ vfgLufp lnk^ vf=kf= </t>
  </si>
  <si>
    <t>gu/kflnsf pWffg -dvg^fs'/L_</t>
  </si>
  <si>
    <t>gu/kflnsf pWffg v}/fjfª</t>
  </si>
  <si>
    <t>;]hjfn ^fs'/f dfs]{ lnkm^ vf=kf= lgdf{)f qmdfut</t>
  </si>
  <si>
    <t>4,5 / 8</t>
  </si>
  <si>
    <t>Pd=Pd=Ps]*]dL eb|sfnL x'b} ltnrf}/ j*fvf]nf e'jf^fs'/f klSs gfnf klSs ;*s lgdf{)f -tf]lsPsf] dfkb)* cg';f/_</t>
  </si>
  <si>
    <t>j/nf lrt'kfgL df]=jf^f] klSs gfnf klSs ;*s qmdfut -tf]lsPsf] dfkb)* cg';f/_</t>
  </si>
  <si>
    <t>/+uzfnf lgdf{)f kw]/frf}/ j*f g+= 1 -;DjlGwt dGqfnodf_</t>
  </si>
  <si>
    <t>bfl/d rf}/sf] ^fs'/fdf pWffg kfs{ lgdf{)f</t>
  </si>
  <si>
    <t xml:space="preserve">jfv|f;|f]t s]Gb| :yfkgf </t>
  </si>
  <si>
    <t>cfjlws of]hgf lgdf{0f</t>
  </si>
  <si>
    <t>;km6j]o/ vl/b</t>
  </si>
  <si>
    <t xml:space="preserve">;fdflhs ;'/Iff eQf kfpg] gfdfjnL </t>
  </si>
  <si>
    <t>cf=j= 2073÷074 &gt;fj)f</t>
  </si>
  <si>
    <t>ljj/)f</t>
  </si>
  <si>
    <t>;fljs ;+Vof</t>
  </si>
  <si>
    <t>d[To'÷pd]/ k'u]/ x^]sf]</t>
  </si>
  <si>
    <t>hDdf jfls</t>
  </si>
  <si>
    <t>yk</t>
  </si>
  <si>
    <t>xfn hDdf</t>
  </si>
  <si>
    <t xml:space="preserve">jflif{s </t>
  </si>
  <si>
    <t>kfpg] dfl;s</t>
  </si>
  <si>
    <t>blnt h]i&amp;</t>
  </si>
  <si>
    <t>Psn dlxnf</t>
  </si>
  <si>
    <t>k')f{ ckfª</t>
  </si>
  <si>
    <t>cf+l;s ckfª</t>
  </si>
  <si>
    <t>h]i&amp; gful/s</t>
  </si>
  <si>
    <t>;Nofg SofDk; tf/jf/ ;xof]u</t>
  </si>
  <si>
    <t>lzjhg SofDk; ;xof]u</t>
  </si>
  <si>
    <t>gkf If]q</t>
  </si>
  <si>
    <t xml:space="preserve">cg'dflgt cfGtl/s cfo rfn' vr{ ?= </t>
  </si>
  <si>
    <t>10_ cfGtl/s &gt;f]t tkm{ cg'dflgt jh]^ ?=</t>
  </si>
  <si>
    <t xml:space="preserve"> ;]jf s/f/df sfo{/t :yflgo lgsfosf sd{rf/Lx? Tfnj ljj/)f </t>
  </si>
  <si>
    <t>jh]^ ?=</t>
  </si>
  <si>
    <t>cGo ;;fgf sfo{ ;Djf]wg</t>
  </si>
  <si>
    <t>6\flkms k|x/L kmlg{r/ ;xof]u</t>
  </si>
  <si>
    <t>;+:yfut</t>
  </si>
  <si>
    <t>;'rgf k|ljlw Joj:yfkg sfof{no</t>
  </si>
  <si>
    <t>e)*F/L ^f]n b]lv sfn] u}/f df]=af= lgdf{)f</t>
  </si>
  <si>
    <t xml:space="preserve"> d]nf kj{ Doflrª</t>
  </si>
  <si>
    <t>tNnf] dfs]{ hfg] jf^f]df klSs k'n lgdf{)f</t>
  </si>
  <si>
    <r>
      <t xml:space="preserve">sG^]]h]G;L vr{ 3 </t>
    </r>
    <r>
      <rPr>
        <b/>
        <sz val="11"/>
        <color theme="1"/>
        <rFont val="Calibri"/>
        <family val="2"/>
      </rPr>
      <t>℅</t>
    </r>
  </si>
  <si>
    <r>
      <t xml:space="preserve">sG^]]h]G;L vr{ 2.5 </t>
    </r>
    <r>
      <rPr>
        <b/>
        <sz val="11"/>
        <color theme="1"/>
        <rFont val="Calibri"/>
        <family val="2"/>
      </rPr>
      <t>℅</t>
    </r>
  </si>
  <si>
    <r>
      <t xml:space="preserve">sG^]]h]G;L vr{ 2 </t>
    </r>
    <r>
      <rPr>
        <b/>
        <sz val="11"/>
        <color theme="1"/>
        <rFont val="Calibri"/>
        <family val="2"/>
      </rPr>
      <t>℅</t>
    </r>
  </si>
  <si>
    <t xml:space="preserve">g]kfn gu/kflnsf ;+3nfO </t>
  </si>
  <si>
    <t>rfn' cf=j=sf] ;+zf]lwt b/ /]6 )&amp;#÷)&amp;$</t>
  </si>
  <si>
    <t>cf=j= )&amp;$÷)&amp;% sf] :jLs[t b/ /]6</t>
  </si>
  <si>
    <t xml:space="preserve">6fj/ :jLs[tL l;kmf/L; </t>
  </si>
  <si>
    <t>cf=j= )&amp;#÷)&amp;$ df ;+zf]lwt b/ /]6</t>
  </si>
  <si>
    <t xml:space="preserve">cf=j=)&amp;$÷)&amp;% df :jLs[t b/ /]6 </t>
  </si>
  <si>
    <t xml:space="preserve">lghL ;jf/L </t>
  </si>
  <si>
    <t xml:space="preserve">Aofsxf]nf]8/ tyf l6Kk/sf] rfn' cf=j= / )&amp;$÷)&amp;% sf nflu :jLs[t ef8f b/ </t>
  </si>
  <si>
    <t xml:space="preserve">jh]^n] k'u] ;Dd </t>
  </si>
  <si>
    <t>cf=j= 2074.075</t>
  </si>
  <si>
    <t>cg';'rL 11</t>
  </si>
  <si>
    <t>cf=j= 2074÷075</t>
  </si>
  <si>
    <t>cg';'rL 13</t>
  </si>
  <si>
    <t>cg';'rL 8 s</t>
  </si>
  <si>
    <t>dfnkf]t sfof{no /+u/f]ug</t>
  </si>
  <si>
    <t>ljleGg v]ns'b Doflrª</t>
  </si>
  <si>
    <t>zf/bf gu/kflnsf sfof{no vn+uf, ;Nofg</t>
  </si>
  <si>
    <t>1_ ef}lts k"jf{wf/ ljsf; sfo{qmd tkm{</t>
  </si>
  <si>
    <r>
      <t xml:space="preserve">4_ blnt cflbjf;L </t>
    </r>
    <r>
      <rPr>
        <b/>
        <u/>
        <sz val="10"/>
        <color theme="1"/>
        <rFont val="Times New Roman"/>
        <family val="1"/>
      </rPr>
      <t>/</t>
    </r>
    <r>
      <rPr>
        <b/>
        <u/>
        <sz val="10"/>
        <color theme="1"/>
        <rFont val="FONTASY_ HIMALI_ TT"/>
        <family val="5"/>
      </rPr>
      <t xml:space="preserve"> hghflt h]i&amp; gful/s,ckf</t>
    </r>
    <r>
      <rPr>
        <b/>
        <u/>
        <sz val="13"/>
        <color theme="1"/>
        <rFont val="Preeti"/>
      </rPr>
      <t>Ëtf</t>
    </r>
    <r>
      <rPr>
        <b/>
        <u/>
        <sz val="10"/>
        <color theme="1"/>
        <rFont val="Preeti"/>
      </rPr>
      <t xml:space="preserve"> </t>
    </r>
    <r>
      <rPr>
        <b/>
        <u/>
        <sz val="12"/>
        <color theme="1"/>
        <rFont val="Preeti"/>
      </rPr>
      <t>ePsf Joltm tyf cGo</t>
    </r>
    <r>
      <rPr>
        <b/>
        <u/>
        <sz val="10"/>
        <color theme="1"/>
        <rFont val="Preeti"/>
      </rPr>
      <t xml:space="preserve"> </t>
    </r>
    <r>
      <rPr>
        <b/>
        <u/>
        <sz val="10"/>
        <color theme="1"/>
        <rFont val="FONTASY_ HIMALI_ TT"/>
        <family val="5"/>
      </rPr>
      <t>tkm{</t>
    </r>
  </si>
  <si>
    <t>of]hgf tyf sfo{qmdx?sf] gfd</t>
  </si>
  <si>
    <t>5_ k|j$gftds ljsf; sfo{qmd tkm{</t>
  </si>
  <si>
    <t>gu/kflnsf cg'bfg k'lhut hDdf</t>
  </si>
  <si>
    <t>rfn' cg'bfg</t>
  </si>
  <si>
    <t>df;' Jofj;fo ;+rfng Joj:yfkg lgb]{lzsf</t>
  </si>
  <si>
    <t>/f/] ljWofno b]lv /f/] ufp ;Dd df]=jf= lgdf{)f</t>
  </si>
  <si>
    <t xml:space="preserve">rf/lsNnfsf] l;kmfl/z lju|]sf] elg k'gM cfPdf 7 lbg kl% ;f]xL dlxgf eP z'Nssf] 50 k|ltzt / 1 dlxgf kl% cfPdf klxnf hlts} z'Ns nfUg]% </t>
  </si>
  <si>
    <t>:kLs/ ef*f k|lt lbg ?= 700.00 nfUg]% 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</si>
</sst>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106">
    <font>
      <sz val="11"/>
      <color theme="1"/>
      <name val="Calibri"/>
      <family val="2"/>
      <scheme val="minor"/>
    </font>
    <font>
      <sz val="11"/>
      <color theme="1"/>
      <name val="Preeti"/>
    </font>
    <font>
      <sz val="11"/>
      <color theme="1"/>
      <name val="FONTASY_ HIMALI_ TT"/>
      <family val="5"/>
    </font>
    <font>
      <sz val="9"/>
      <color theme="1"/>
      <name val="FONTASY_ HIMALI_ TT"/>
      <family val="5"/>
    </font>
    <font>
      <b/>
      <u/>
      <sz val="9"/>
      <color theme="1"/>
      <name val="FONTASY_ HIMALI_ TT"/>
      <family val="5"/>
    </font>
    <font>
      <b/>
      <u/>
      <sz val="10"/>
      <color theme="1"/>
      <name val="FONTASY_ HIMALI_ TT"/>
      <family val="5"/>
    </font>
    <font>
      <b/>
      <sz val="9"/>
      <color theme="1"/>
      <name val="FONTASY_ HIMALI_ TT"/>
      <family val="5"/>
    </font>
    <font>
      <b/>
      <u/>
      <sz val="14"/>
      <color theme="1"/>
      <name val="FONTASY_ HIMALI_ TT"/>
      <family val="5"/>
    </font>
    <font>
      <b/>
      <sz val="14"/>
      <color theme="1"/>
      <name val="FONTASY_ HIMALI_ TT"/>
      <family val="5"/>
    </font>
    <font>
      <b/>
      <sz val="11"/>
      <color theme="1"/>
      <name val="FONTASY_ HIMALI_ TT"/>
      <family val="5"/>
    </font>
    <font>
      <sz val="12"/>
      <color theme="1"/>
      <name val="Preeti"/>
    </font>
    <font>
      <sz val="14"/>
      <color theme="1"/>
      <name val="Preeti"/>
    </font>
    <font>
      <sz val="16"/>
      <color theme="1"/>
      <name val="Preeti"/>
    </font>
    <font>
      <sz val="10"/>
      <color theme="1"/>
      <name val="FONTASY_ HIMALI_ TT"/>
      <family val="5"/>
    </font>
    <font>
      <sz val="12"/>
      <color theme="1"/>
      <name val="FONTASY_ HIMALI_ TT"/>
      <family val="5"/>
    </font>
    <font>
      <sz val="14"/>
      <color theme="1"/>
      <name val="FONTASY_ HIMALI_ TT"/>
      <family val="5"/>
    </font>
    <font>
      <b/>
      <u/>
      <sz val="11"/>
      <color theme="1"/>
      <name val="FONTASY_ HIMALI_ TT"/>
      <family val="5"/>
    </font>
    <font>
      <b/>
      <u/>
      <sz val="12"/>
      <color theme="1"/>
      <name val="FONTASY_ HIMALI_ TT"/>
      <family val="5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.5"/>
      <color theme="1"/>
      <name val="Preeti"/>
    </font>
    <font>
      <b/>
      <sz val="14.5"/>
      <color theme="1"/>
      <name val="Preeti"/>
    </font>
    <font>
      <b/>
      <sz val="26"/>
      <name val="Preeti"/>
    </font>
    <font>
      <b/>
      <u/>
      <sz val="16"/>
      <color theme="1"/>
      <name val="Preeti"/>
    </font>
    <font>
      <b/>
      <sz val="12"/>
      <name val="Preeti"/>
    </font>
    <font>
      <b/>
      <sz val="10"/>
      <name val="FONTASY_ HIMALI_ TT"/>
      <family val="5"/>
    </font>
    <font>
      <b/>
      <sz val="12"/>
      <color theme="1"/>
      <name val="Preeti"/>
    </font>
    <font>
      <sz val="10"/>
      <name val="FONTASY_ HIMALI_ TT"/>
      <family val="5"/>
    </font>
    <font>
      <sz val="10"/>
      <color rgb="FF000000"/>
      <name val="FONTASY_ HIMALI_ TT"/>
      <family val="5"/>
    </font>
    <font>
      <sz val="10"/>
      <color theme="1"/>
      <name val="Calibri"/>
      <family val="2"/>
      <scheme val="minor"/>
    </font>
    <font>
      <b/>
      <sz val="10"/>
      <color rgb="FF000000"/>
      <name val="FONTASY_ HIMALI_ TT"/>
      <family val="5"/>
    </font>
    <font>
      <b/>
      <sz val="10"/>
      <color theme="1"/>
      <name val="FONTASY_ HIMALI_ TT"/>
      <family val="5"/>
    </font>
    <font>
      <b/>
      <sz val="10"/>
      <color theme="1"/>
      <name val="Calibri"/>
      <family val="2"/>
      <scheme val="minor"/>
    </font>
    <font>
      <b/>
      <sz val="10"/>
      <name val="Preeti"/>
    </font>
    <font>
      <sz val="11"/>
      <name val="FONTASY_ HIMALI_ TT"/>
      <family val="5"/>
    </font>
    <font>
      <sz val="13"/>
      <name val="Preeti"/>
    </font>
    <font>
      <b/>
      <sz val="11"/>
      <name val="FONTASY_ HIMALI_ TT"/>
      <family val="5"/>
    </font>
    <font>
      <b/>
      <sz val="13"/>
      <name val="Preeti"/>
    </font>
    <font>
      <sz val="16"/>
      <color theme="1"/>
      <name val="FONTASY_ HIMALI_ TT"/>
      <family val="5"/>
    </font>
    <font>
      <sz val="11"/>
      <name val="Arial"/>
      <family val="2"/>
    </font>
    <font>
      <b/>
      <sz val="16"/>
      <color theme="1"/>
      <name val="FONTASY_ HIMALI_ TT"/>
      <family val="5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"/>
      <name val="FONTASY_ HIMALI_ TT"/>
      <family val="5"/>
    </font>
    <font>
      <b/>
      <sz val="12"/>
      <color theme="1"/>
      <name val="FONTASY_ HIMALI_ TT"/>
      <family val="5"/>
    </font>
    <font>
      <sz val="18"/>
      <color theme="1"/>
      <name val="Preeti"/>
    </font>
    <font>
      <sz val="18"/>
      <color theme="1"/>
      <name val="FONTASY_ HIMALI_ TT"/>
      <family val="5"/>
    </font>
    <font>
      <sz val="22"/>
      <color theme="1"/>
      <name val="Preeti"/>
    </font>
    <font>
      <sz val="14"/>
      <color rgb="FF000000"/>
      <name val="FONTASY_ HIMALI_ TT"/>
      <family val="5"/>
    </font>
    <font>
      <sz val="12"/>
      <color rgb="FF000000"/>
      <name val="FONTASY_ HIMALI_ TT"/>
      <family val="5"/>
    </font>
    <font>
      <b/>
      <sz val="12"/>
      <color rgb="FF000000"/>
      <name val="FONTASY_ HIMALI_ TT"/>
      <family val="5"/>
    </font>
    <font>
      <b/>
      <sz val="14"/>
      <color rgb="FF000000"/>
      <name val="FONTASY_ HIMALI_ TT"/>
      <family val="5"/>
    </font>
    <font>
      <b/>
      <sz val="14"/>
      <color rgb="FF333333"/>
      <name val="FONTASY_ HIMALI_ TT"/>
      <family val="5"/>
    </font>
    <font>
      <b/>
      <sz val="20"/>
      <color theme="1"/>
      <name val="Preeti"/>
    </font>
    <font>
      <b/>
      <sz val="16"/>
      <color theme="1"/>
      <name val="Preeti"/>
    </font>
    <font>
      <b/>
      <sz val="18"/>
      <color theme="1"/>
      <name val="Preeti"/>
    </font>
    <font>
      <b/>
      <sz val="14"/>
      <color theme="1"/>
      <name val="Preeti"/>
    </font>
    <font>
      <b/>
      <sz val="16"/>
      <name val="FONTASY_ HIMALI_ TT"/>
      <family val="5"/>
    </font>
    <font>
      <b/>
      <sz val="14"/>
      <name val="FONTASY_ HIMALI_ TT"/>
      <family val="5"/>
    </font>
    <font>
      <sz val="12"/>
      <name val="FONTASY_ HIMALI_ TT"/>
      <family val="5"/>
    </font>
    <font>
      <b/>
      <sz val="12"/>
      <name val="FONTASY_ HIMALI_ TT"/>
      <family val="5"/>
    </font>
    <font>
      <b/>
      <sz val="14"/>
      <color theme="1"/>
      <name val="Calibri"/>
      <family val="2"/>
      <scheme val="minor"/>
    </font>
    <font>
      <b/>
      <u/>
      <sz val="14"/>
      <name val="FONTASY_ HIMALI_ TT"/>
      <family val="5"/>
    </font>
    <font>
      <sz val="9"/>
      <name val="FONTASY_ HIMALI_ TT"/>
      <family val="5"/>
    </font>
    <font>
      <sz val="14"/>
      <name val="FONTASY_ HIMALI_ TT"/>
      <family val="5"/>
    </font>
    <font>
      <b/>
      <sz val="14"/>
      <name val="Preeti"/>
    </font>
    <font>
      <sz val="10"/>
      <color theme="1"/>
      <name val="Preeti"/>
    </font>
    <font>
      <sz val="9"/>
      <color theme="1"/>
      <name val="Calibri"/>
      <family val="2"/>
      <scheme val="minor"/>
    </font>
    <font>
      <u/>
      <sz val="9"/>
      <color theme="1"/>
      <name val="FONTASY_ HIMALI_ TT"/>
      <family val="5"/>
    </font>
    <font>
      <u/>
      <sz val="11"/>
      <color theme="1"/>
      <name val="FONTASY_ HIMALI_ TT"/>
      <family val="5"/>
    </font>
    <font>
      <u/>
      <sz val="14"/>
      <color theme="1"/>
      <name val="FONTASY_ HIMALI_ TT"/>
      <family val="5"/>
    </font>
    <font>
      <u/>
      <sz val="10"/>
      <color theme="1"/>
      <name val="FONTASY_ HIMALI_ TT"/>
      <family val="5"/>
    </font>
    <font>
      <b/>
      <sz val="8"/>
      <color theme="1"/>
      <name val="FONTASY_ HIMALI_ TT"/>
      <family val="5"/>
    </font>
    <font>
      <b/>
      <u/>
      <sz val="8"/>
      <color theme="1"/>
      <name val="FONTASY_ HIMALI_ TT"/>
      <family val="5"/>
    </font>
    <font>
      <sz val="8"/>
      <color theme="1"/>
      <name val="FONTASY_ HIMALI_ TT"/>
      <family val="5"/>
    </font>
    <font>
      <sz val="8"/>
      <color theme="1"/>
      <name val="Calibri"/>
      <family val="2"/>
      <scheme val="minor"/>
    </font>
    <font>
      <sz val="8"/>
      <color theme="1"/>
      <name val="Preeti"/>
    </font>
    <font>
      <b/>
      <u/>
      <sz val="12"/>
      <color theme="1"/>
      <name val="Preeti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FONTASY_ HIMALI_ TT"/>
      <family val="5"/>
    </font>
    <font>
      <b/>
      <sz val="24"/>
      <color theme="1"/>
      <name val="Preeti"/>
    </font>
    <font>
      <sz val="8"/>
      <name val="FONTASY_ HIMALI_ TT"/>
      <family val="5"/>
    </font>
    <font>
      <sz val="8"/>
      <name val="Preeti"/>
    </font>
    <font>
      <b/>
      <sz val="9"/>
      <name val="FONTASY_HIMALI_TT"/>
      <family val="5"/>
    </font>
    <font>
      <b/>
      <sz val="16"/>
      <name val="FONTASY_HIMALI_TT"/>
      <family val="5"/>
    </font>
    <font>
      <b/>
      <sz val="11"/>
      <name val="FONTASY_HIMALI_TT"/>
      <family val="5"/>
    </font>
    <font>
      <b/>
      <sz val="12"/>
      <name val="FONTASY_HIMALI_TT"/>
      <family val="5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HIMALAYA TT FONT"/>
      <family val="5"/>
    </font>
    <font>
      <sz val="11"/>
      <color theme="1"/>
      <name val="HIMALAYA TT FONT"/>
      <family val="5"/>
    </font>
    <font>
      <b/>
      <sz val="10"/>
      <color theme="1"/>
      <name val="HIMALAYA TT FONT"/>
      <family val="5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u/>
      <sz val="11"/>
      <color theme="10"/>
      <name val="Calibri"/>
      <family val="2"/>
    </font>
    <font>
      <b/>
      <sz val="11"/>
      <color theme="1"/>
      <name val="HIMALAYA TT FONT"/>
      <family val="5"/>
    </font>
    <font>
      <b/>
      <sz val="11"/>
      <color theme="1"/>
      <name val="Preeti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FONTASY_ HIMALI_ TT"/>
      <family val="5"/>
    </font>
    <font>
      <b/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u/>
      <sz val="13"/>
      <color theme="1"/>
      <name val="Preeti"/>
    </font>
    <font>
      <b/>
      <u/>
      <sz val="10"/>
      <color theme="1"/>
      <name val="Times New Roman"/>
      <family val="1"/>
    </font>
    <font>
      <b/>
      <u/>
      <sz val="10"/>
      <color theme="1"/>
      <name val="Preeti"/>
    </font>
  </fonts>
  <fills count="1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</cellStyleXfs>
  <cellXfs count="721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left" vertical="center" wrapText="1"/>
    </xf>
    <xf numFmtId="43" fontId="13" fillId="0" borderId="1" xfId="1" applyFont="1" applyBorder="1" applyAlignment="1">
      <alignment vertical="center"/>
    </xf>
    <xf numFmtId="0" fontId="29" fillId="0" borderId="1" xfId="0" applyFont="1" applyBorder="1" applyAlignment="1">
      <alignment horizontal="center"/>
    </xf>
    <xf numFmtId="0" fontId="28" fillId="7" borderId="1" xfId="0" applyFont="1" applyFill="1" applyBorder="1" applyAlignment="1">
      <alignment horizontal="left" vertical="center" wrapText="1"/>
    </xf>
    <xf numFmtId="0" fontId="28" fillId="7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4" fontId="29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30" fillId="0" borderId="1" xfId="0" applyFont="1" applyBorder="1" applyAlignment="1">
      <alignment horizontal="left" vertical="center"/>
    </xf>
    <xf numFmtId="43" fontId="31" fillId="0" borderId="1" xfId="1" applyFont="1" applyBorder="1" applyAlignment="1">
      <alignment vertical="center"/>
    </xf>
    <xf numFmtId="4" fontId="32" fillId="0" borderId="1" xfId="0" applyNumberFormat="1" applyFont="1" applyBorder="1" applyAlignment="1">
      <alignment horizontal="center"/>
    </xf>
    <xf numFmtId="0" fontId="33" fillId="0" borderId="0" xfId="0" applyFont="1" applyBorder="1" applyAlignment="1">
      <alignment horizontal="left"/>
    </xf>
    <xf numFmtId="4" fontId="25" fillId="0" borderId="1" xfId="1" applyNumberFormat="1" applyFont="1" applyBorder="1" applyAlignment="1">
      <alignment vertical="center"/>
    </xf>
    <xf numFmtId="0" fontId="13" fillId="0" borderId="0" xfId="0" applyFont="1"/>
    <xf numFmtId="4" fontId="34" fillId="0" borderId="1" xfId="1" applyNumberFormat="1" applyFont="1" applyBorder="1" applyAlignment="1">
      <alignment vertical="center"/>
    </xf>
    <xf numFmtId="0" fontId="34" fillId="0" borderId="1" xfId="0" applyFont="1" applyBorder="1" applyAlignment="1">
      <alignment horizontal="center"/>
    </xf>
    <xf numFmtId="0" fontId="35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35" fillId="0" borderId="1" xfId="0" applyFont="1" applyBorder="1" applyAlignment="1">
      <alignment horizontal="left" wrapText="1"/>
    </xf>
    <xf numFmtId="0" fontId="36" fillId="0" borderId="1" xfId="0" applyFont="1" applyBorder="1" applyAlignment="1">
      <alignment horizontal="center"/>
    </xf>
    <xf numFmtId="0" fontId="37" fillId="0" borderId="1" xfId="0" applyFont="1" applyBorder="1" applyAlignment="1">
      <alignment horizontal="left" wrapText="1"/>
    </xf>
    <xf numFmtId="4" fontId="36" fillId="0" borderId="1" xfId="1" applyNumberFormat="1" applyFont="1" applyBorder="1" applyAlignment="1">
      <alignment vertical="center"/>
    </xf>
    <xf numFmtId="0" fontId="19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9" fillId="0" borderId="0" xfId="0" applyFont="1"/>
    <xf numFmtId="0" fontId="9" fillId="0" borderId="1" xfId="0" applyFont="1" applyBorder="1"/>
    <xf numFmtId="0" fontId="2" fillId="0" borderId="1" xfId="0" applyFont="1" applyBorder="1" applyAlignment="1">
      <alignment wrapText="1"/>
    </xf>
    <xf numFmtId="0" fontId="6" fillId="7" borderId="1" xfId="0" applyFont="1" applyFill="1" applyBorder="1" applyAlignment="1">
      <alignment horizontal="center" wrapText="1"/>
    </xf>
    <xf numFmtId="43" fontId="2" fillId="7" borderId="1" xfId="1" applyFont="1" applyFill="1" applyBorder="1"/>
    <xf numFmtId="43" fontId="2" fillId="7" borderId="1" xfId="0" applyNumberFormat="1" applyFont="1" applyFill="1" applyBorder="1"/>
    <xf numFmtId="0" fontId="2" fillId="7" borderId="0" xfId="0" applyFont="1" applyFill="1"/>
    <xf numFmtId="0" fontId="43" fillId="7" borderId="0" xfId="0" applyFont="1" applyFill="1" applyAlignment="1">
      <alignment horizontal="center"/>
    </xf>
    <xf numFmtId="0" fontId="38" fillId="7" borderId="0" xfId="0" applyFont="1" applyFill="1" applyBorder="1" applyAlignment="1">
      <alignment horizontal="center"/>
    </xf>
    <xf numFmtId="0" fontId="48" fillId="12" borderId="1" xfId="0" applyFont="1" applyFill="1" applyBorder="1" applyAlignment="1">
      <alignment horizontal="center" vertical="center"/>
    </xf>
    <xf numFmtId="0" fontId="48" fillId="12" borderId="1" xfId="0" applyFont="1" applyFill="1" applyBorder="1" applyAlignment="1">
      <alignment horizontal="center" vertical="center" wrapText="1"/>
    </xf>
    <xf numFmtId="0" fontId="48" fillId="7" borderId="1" xfId="0" applyFont="1" applyFill="1" applyBorder="1" applyAlignment="1">
      <alignment horizontal="center"/>
    </xf>
    <xf numFmtId="4" fontId="15" fillId="7" borderId="1" xfId="0" applyNumberFormat="1" applyFont="1" applyFill="1" applyBorder="1" applyAlignment="1">
      <alignment horizontal="right"/>
    </xf>
    <xf numFmtId="0" fontId="49" fillId="7" borderId="1" xfId="0" applyFont="1" applyFill="1" applyBorder="1" applyAlignment="1">
      <alignment horizontal="center"/>
    </xf>
    <xf numFmtId="0" fontId="49" fillId="7" borderId="6" xfId="0" applyFont="1" applyFill="1" applyBorder="1"/>
    <xf numFmtId="0" fontId="49" fillId="7" borderId="7" xfId="0" applyFont="1" applyFill="1" applyBorder="1"/>
    <xf numFmtId="0" fontId="38" fillId="7" borderId="0" xfId="0" applyFont="1" applyFill="1"/>
    <xf numFmtId="0" fontId="2" fillId="7" borderId="0" xfId="0" applyFont="1" applyFill="1" applyAlignment="1">
      <alignment horizontal="center" wrapText="1"/>
    </xf>
    <xf numFmtId="0" fontId="49" fillId="7" borderId="1" xfId="0" applyFont="1" applyFill="1" applyBorder="1" applyAlignment="1"/>
    <xf numFmtId="0" fontId="49" fillId="7" borderId="1" xfId="0" applyFont="1" applyFill="1" applyBorder="1" applyAlignment="1">
      <alignment wrapText="1"/>
    </xf>
    <xf numFmtId="4" fontId="15" fillId="7" borderId="1" xfId="0" applyNumberFormat="1" applyFont="1" applyFill="1" applyBorder="1" applyAlignment="1">
      <alignment horizontal="right" vertical="center"/>
    </xf>
    <xf numFmtId="0" fontId="49" fillId="7" borderId="1" xfId="0" applyFont="1" applyFill="1" applyBorder="1"/>
    <xf numFmtId="0" fontId="50" fillId="7" borderId="1" xfId="0" applyFont="1" applyFill="1" applyBorder="1"/>
    <xf numFmtId="0" fontId="50" fillId="7" borderId="1" xfId="0" applyFont="1" applyFill="1" applyBorder="1" applyAlignment="1">
      <alignment horizontal="left"/>
    </xf>
    <xf numFmtId="4" fontId="8" fillId="7" borderId="1" xfId="0" applyNumberFormat="1" applyFont="1" applyFill="1" applyBorder="1" applyAlignment="1">
      <alignment horizontal="right"/>
    </xf>
    <xf numFmtId="0" fontId="48" fillId="7" borderId="1" xfId="0" applyFont="1" applyFill="1" applyBorder="1" applyAlignment="1">
      <alignment horizontal="right"/>
    </xf>
    <xf numFmtId="0" fontId="49" fillId="7" borderId="1" xfId="0" applyFont="1" applyFill="1" applyBorder="1" applyAlignment="1">
      <alignment vertical="center" wrapText="1"/>
    </xf>
    <xf numFmtId="2" fontId="15" fillId="7" borderId="1" xfId="0" applyNumberFormat="1" applyFont="1" applyFill="1" applyBorder="1" applyAlignment="1">
      <alignment horizontal="right" vertical="center"/>
    </xf>
    <xf numFmtId="4" fontId="2" fillId="7" borderId="0" xfId="0" applyNumberFormat="1" applyFont="1" applyFill="1"/>
    <xf numFmtId="0" fontId="49" fillId="7" borderId="1" xfId="0" applyFont="1" applyFill="1" applyBorder="1" applyAlignment="1">
      <alignment vertical="center"/>
    </xf>
    <xf numFmtId="0" fontId="49" fillId="7" borderId="6" xfId="0" applyFont="1" applyFill="1" applyBorder="1" applyAlignment="1">
      <alignment vertical="center"/>
    </xf>
    <xf numFmtId="0" fontId="49" fillId="7" borderId="7" xfId="0" applyFont="1" applyFill="1" applyBorder="1" applyAlignment="1">
      <alignment vertical="center"/>
    </xf>
    <xf numFmtId="0" fontId="9" fillId="7" borderId="0" xfId="0" applyFont="1" applyFill="1"/>
    <xf numFmtId="0" fontId="52" fillId="7" borderId="6" xfId="0" applyFont="1" applyFill="1" applyBorder="1" applyAlignment="1"/>
    <xf numFmtId="0" fontId="2" fillId="7" borderId="0" xfId="0" applyFont="1" applyFill="1" applyAlignment="1">
      <alignment horizontal="center"/>
    </xf>
    <xf numFmtId="43" fontId="2" fillId="7" borderId="0" xfId="0" applyNumberFormat="1" applyFont="1" applyFill="1"/>
    <xf numFmtId="43" fontId="2" fillId="7" borderId="0" xfId="1" applyFont="1" applyFill="1"/>
    <xf numFmtId="0" fontId="53" fillId="0" borderId="0" xfId="0" applyFont="1" applyAlignment="1">
      <alignment vertical="center"/>
    </xf>
    <xf numFmtId="0" fontId="0" fillId="0" borderId="0" xfId="0" applyAlignment="1">
      <alignment vertical="center"/>
    </xf>
    <xf numFmtId="0" fontId="50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9" fillId="0" borderId="1" xfId="0" applyFont="1" applyBorder="1" applyAlignment="1">
      <alignment horizontal="center" vertical="center"/>
    </xf>
    <xf numFmtId="0" fontId="49" fillId="7" borderId="1" xfId="0" applyFont="1" applyFill="1" applyBorder="1" applyAlignment="1">
      <alignment horizontal="center" vertical="center"/>
    </xf>
    <xf numFmtId="0" fontId="54" fillId="0" borderId="0" xfId="0" applyFont="1" applyBorder="1" applyAlignment="1">
      <alignment vertical="center"/>
    </xf>
    <xf numFmtId="43" fontId="2" fillId="0" borderId="1" xfId="1" applyFont="1" applyBorder="1"/>
    <xf numFmtId="0" fontId="2" fillId="13" borderId="1" xfId="0" applyFont="1" applyFill="1" applyBorder="1"/>
    <xf numFmtId="0" fontId="9" fillId="13" borderId="1" xfId="0" applyFont="1" applyFill="1" applyBorder="1"/>
    <xf numFmtId="43" fontId="50" fillId="13" borderId="1" xfId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49" fillId="0" borderId="1" xfId="0" applyFont="1" applyBorder="1" applyAlignment="1">
      <alignment horizontal="left" vertical="center" wrapText="1"/>
    </xf>
    <xf numFmtId="43" fontId="2" fillId="0" borderId="1" xfId="1" applyFont="1" applyBorder="1" applyAlignment="1">
      <alignment vertical="center"/>
    </xf>
    <xf numFmtId="0" fontId="49" fillId="7" borderId="1" xfId="0" applyFont="1" applyFill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9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9" fillId="0" borderId="1" xfId="0" applyFont="1" applyBorder="1" applyAlignment="1">
      <alignment horizontal="left" vertical="center"/>
    </xf>
    <xf numFmtId="0" fontId="59" fillId="0" borderId="1" xfId="0" applyFont="1" applyBorder="1" applyAlignment="1">
      <alignment horizontal="left" vertical="center" wrapText="1"/>
    </xf>
    <xf numFmtId="0" fontId="59" fillId="0" borderId="2" xfId="0" applyFont="1" applyBorder="1" applyAlignment="1">
      <alignment horizontal="left" vertical="center"/>
    </xf>
    <xf numFmtId="0" fontId="60" fillId="0" borderId="2" xfId="0" applyFont="1" applyBorder="1" applyAlignment="1">
      <alignment horizontal="left" vertical="center"/>
    </xf>
    <xf numFmtId="0" fontId="14" fillId="0" borderId="0" xfId="0" applyFont="1"/>
    <xf numFmtId="0" fontId="27" fillId="0" borderId="0" xfId="0" applyFont="1" applyAlignment="1">
      <alignment horizontal="left"/>
    </xf>
    <xf numFmtId="0" fontId="60" fillId="0" borderId="1" xfId="0" applyFont="1" applyBorder="1" applyAlignment="1">
      <alignment horizontal="left" vertical="center"/>
    </xf>
    <xf numFmtId="2" fontId="60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59" fillId="0" borderId="1" xfId="0" quotePrefix="1" applyFont="1" applyBorder="1" applyAlignment="1">
      <alignment horizontal="left" vertical="center"/>
    </xf>
    <xf numFmtId="0" fontId="59" fillId="0" borderId="1" xfId="0" applyFont="1" applyBorder="1" applyAlignment="1">
      <alignment horizontal="left"/>
    </xf>
    <xf numFmtId="0" fontId="60" fillId="0" borderId="1" xfId="0" applyFont="1" applyBorder="1" applyAlignment="1">
      <alignment horizontal="left"/>
    </xf>
    <xf numFmtId="0" fontId="12" fillId="0" borderId="0" xfId="0" applyFont="1"/>
    <xf numFmtId="0" fontId="56" fillId="0" borderId="1" xfId="0" applyFont="1" applyBorder="1" applyAlignment="1">
      <alignment horizontal="center"/>
    </xf>
    <xf numFmtId="0" fontId="56" fillId="0" borderId="1" xfId="0" applyFont="1" applyBorder="1" applyAlignment="1"/>
    <xf numFmtId="0" fontId="11" fillId="0" borderId="1" xfId="0" applyFont="1" applyBorder="1" applyAlignment="1"/>
    <xf numFmtId="0" fontId="11" fillId="0" borderId="0" xfId="0" applyFont="1" applyAlignment="1"/>
    <xf numFmtId="0" fontId="11" fillId="0" borderId="1" xfId="0" applyFont="1" applyBorder="1" applyAlignment="1">
      <alignment wrapText="1"/>
    </xf>
    <xf numFmtId="0" fontId="42" fillId="0" borderId="0" xfId="0" applyFont="1" applyAlignment="1"/>
    <xf numFmtId="0" fontId="2" fillId="0" borderId="1" xfId="0" applyFont="1" applyBorder="1" applyAlignment="1"/>
    <xf numFmtId="0" fontId="9" fillId="0" borderId="1" xfId="0" applyFont="1" applyBorder="1" applyAlignment="1"/>
    <xf numFmtId="0" fontId="61" fillId="0" borderId="0" xfId="0" applyFont="1" applyAlignment="1"/>
    <xf numFmtId="0" fontId="9" fillId="0" borderId="0" xfId="0" applyFont="1"/>
    <xf numFmtId="0" fontId="2" fillId="0" borderId="1" xfId="0" applyFont="1" applyBorder="1" applyAlignment="1">
      <alignment horizontal="left"/>
    </xf>
    <xf numFmtId="43" fontId="51" fillId="7" borderId="1" xfId="1" applyFont="1" applyFill="1" applyBorder="1" applyAlignment="1">
      <alignment horizontal="right"/>
    </xf>
    <xf numFmtId="0" fontId="50" fillId="15" borderId="1" xfId="0" applyFont="1" applyFill="1" applyBorder="1"/>
    <xf numFmtId="0" fontId="14" fillId="7" borderId="6" xfId="0" applyFont="1" applyFill="1" applyBorder="1" applyAlignment="1">
      <alignment wrapText="1"/>
    </xf>
    <xf numFmtId="2" fontId="14" fillId="7" borderId="1" xfId="0" applyNumberFormat="1" applyFont="1" applyFill="1" applyBorder="1" applyAlignment="1">
      <alignment horizontal="right" vertical="center"/>
    </xf>
    <xf numFmtId="4" fontId="14" fillId="7" borderId="1" xfId="0" applyNumberFormat="1" applyFont="1" applyFill="1" applyBorder="1" applyAlignment="1">
      <alignment horizontal="right" vertical="center"/>
    </xf>
    <xf numFmtId="4" fontId="14" fillId="7" borderId="1" xfId="0" applyNumberFormat="1" applyFont="1" applyFill="1" applyBorder="1" applyAlignment="1">
      <alignment horizontal="right"/>
    </xf>
    <xf numFmtId="0" fontId="14" fillId="7" borderId="0" xfId="0" applyFont="1" applyFill="1"/>
    <xf numFmtId="43" fontId="14" fillId="0" borderId="1" xfId="1" applyFont="1" applyBorder="1" applyAlignment="1"/>
    <xf numFmtId="164" fontId="49" fillId="7" borderId="1" xfId="0" applyNumberFormat="1" applyFont="1" applyFill="1" applyBorder="1" applyAlignment="1">
      <alignment horizontal="right" vertical="center"/>
    </xf>
    <xf numFmtId="43" fontId="14" fillId="7" borderId="1" xfId="1" applyFont="1" applyFill="1" applyBorder="1" applyAlignment="1"/>
    <xf numFmtId="0" fontId="14" fillId="7" borderId="1" xfId="0" applyFont="1" applyFill="1" applyBorder="1" applyAlignment="1">
      <alignment wrapText="1"/>
    </xf>
    <xf numFmtId="0" fontId="14" fillId="7" borderId="1" xfId="0" applyFont="1" applyFill="1" applyBorder="1" applyAlignment="1"/>
    <xf numFmtId="0" fontId="63" fillId="0" borderId="1" xfId="0" applyFont="1" applyBorder="1" applyAlignment="1">
      <alignment horizontal="left"/>
    </xf>
    <xf numFmtId="0" fontId="63" fillId="0" borderId="1" xfId="0" applyFont="1" applyBorder="1" applyAlignment="1">
      <alignment horizontal="left" wrapText="1"/>
    </xf>
    <xf numFmtId="0" fontId="25" fillId="0" borderId="1" xfId="0" applyFont="1" applyBorder="1" applyAlignment="1">
      <alignment horizontal="left" wrapText="1"/>
    </xf>
    <xf numFmtId="0" fontId="65" fillId="8" borderId="1" xfId="0" applyFont="1" applyFill="1" applyBorder="1" applyAlignment="1">
      <alignment horizontal="left"/>
    </xf>
    <xf numFmtId="43" fontId="2" fillId="0" borderId="1" xfId="1" applyFont="1" applyBorder="1" applyAlignment="1">
      <alignment horizontal="left"/>
    </xf>
    <xf numFmtId="43" fontId="9" fillId="0" borderId="1" xfId="1" applyFont="1" applyBorder="1"/>
    <xf numFmtId="0" fontId="19" fillId="0" borderId="0" xfId="0" applyFont="1"/>
    <xf numFmtId="0" fontId="12" fillId="4" borderId="1" xfId="0" applyFont="1" applyFill="1" applyBorder="1"/>
    <xf numFmtId="0" fontId="2" fillId="0" borderId="0" xfId="0" applyFont="1" applyAlignment="1">
      <alignment horizontal="center"/>
    </xf>
    <xf numFmtId="43" fontId="13" fillId="7" borderId="1" xfId="0" applyNumberFormat="1" applyFont="1" applyFill="1" applyBorder="1" applyAlignment="1">
      <alignment horizontal="center"/>
    </xf>
    <xf numFmtId="43" fontId="13" fillId="7" borderId="1" xfId="1" applyFont="1" applyFill="1" applyBorder="1" applyAlignment="1">
      <alignment horizontal="center"/>
    </xf>
    <xf numFmtId="43" fontId="13" fillId="7" borderId="1" xfId="1" applyFont="1" applyFill="1" applyBorder="1"/>
    <xf numFmtId="43" fontId="13" fillId="7" borderId="1" xfId="0" applyNumberFormat="1" applyFont="1" applyFill="1" applyBorder="1"/>
    <xf numFmtId="43" fontId="13" fillId="7" borderId="1" xfId="1" applyFont="1" applyFill="1" applyBorder="1" applyAlignment="1"/>
    <xf numFmtId="0" fontId="0" fillId="7" borderId="0" xfId="0" applyFill="1"/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wrapText="1"/>
    </xf>
    <xf numFmtId="0" fontId="3" fillId="7" borderId="0" xfId="0" applyFont="1" applyFill="1" applyAlignment="1">
      <alignment horizontal="center"/>
    </xf>
    <xf numFmtId="0" fontId="68" fillId="7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/>
    </xf>
    <xf numFmtId="43" fontId="3" fillId="7" borderId="1" xfId="0" applyNumberFormat="1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43" fontId="3" fillId="7" borderId="5" xfId="0" applyNumberFormat="1" applyFont="1" applyFill="1" applyBorder="1" applyAlignment="1">
      <alignment vertical="center" wrapText="1"/>
    </xf>
    <xf numFmtId="0" fontId="67" fillId="7" borderId="0" xfId="0" applyFont="1" applyFill="1" applyAlignment="1">
      <alignment horizontal="center"/>
    </xf>
    <xf numFmtId="0" fontId="67" fillId="7" borderId="1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15" fillId="7" borderId="0" xfId="0" applyFont="1" applyFill="1" applyAlignment="1">
      <alignment horizontal="center"/>
    </xf>
    <xf numFmtId="0" fontId="70" fillId="7" borderId="0" xfId="0" applyFont="1" applyFill="1" applyAlignment="1">
      <alignment horizontal="center"/>
    </xf>
    <xf numFmtId="43" fontId="2" fillId="7" borderId="1" xfId="1" applyFont="1" applyFill="1" applyBorder="1" applyAlignment="1">
      <alignment horizontal="center"/>
    </xf>
    <xf numFmtId="0" fontId="0" fillId="7" borderId="0" xfId="0" applyFont="1" applyFill="1"/>
    <xf numFmtId="43" fontId="43" fillId="7" borderId="0" xfId="0" applyNumberFormat="1" applyFont="1" applyFill="1" applyAlignment="1">
      <alignment horizontal="center"/>
    </xf>
    <xf numFmtId="0" fontId="41" fillId="7" borderId="0" xfId="0" applyFont="1" applyFill="1"/>
    <xf numFmtId="0" fontId="6" fillId="7" borderId="1" xfId="0" applyFont="1" applyFill="1" applyBorder="1" applyAlignment="1">
      <alignment horizontal="center"/>
    </xf>
    <xf numFmtId="0" fontId="3" fillId="7" borderId="0" xfId="0" applyFont="1" applyFill="1"/>
    <xf numFmtId="0" fontId="4" fillId="7" borderId="0" xfId="0" applyFont="1" applyFill="1" applyAlignment="1"/>
    <xf numFmtId="0" fontId="2" fillId="7" borderId="1" xfId="0" applyFont="1" applyFill="1" applyBorder="1" applyAlignment="1">
      <alignment horizontal="center"/>
    </xf>
    <xf numFmtId="43" fontId="2" fillId="7" borderId="1" xfId="1" applyFont="1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/>
    <xf numFmtId="0" fontId="2" fillId="7" borderId="1" xfId="0" applyFont="1" applyFill="1" applyBorder="1" applyAlignment="1">
      <alignment wrapText="1"/>
    </xf>
    <xf numFmtId="4" fontId="2" fillId="7" borderId="1" xfId="0" applyNumberFormat="1" applyFont="1" applyFill="1" applyBorder="1"/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 wrapText="1"/>
    </xf>
    <xf numFmtId="0" fontId="0" fillId="7" borderId="0" xfId="0" applyFont="1" applyFill="1" applyAlignment="1">
      <alignment horizontal="center"/>
    </xf>
    <xf numFmtId="0" fontId="2" fillId="7" borderId="1" xfId="0" applyFont="1" applyFill="1" applyBorder="1" applyAlignment="1">
      <alignment horizontal="center" wrapText="1"/>
    </xf>
    <xf numFmtId="0" fontId="69" fillId="7" borderId="0" xfId="0" applyFont="1" applyFill="1" applyAlignment="1"/>
    <xf numFmtId="0" fontId="2" fillId="7" borderId="3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wrapText="1"/>
    </xf>
    <xf numFmtId="43" fontId="14" fillId="7" borderId="2" xfId="0" applyNumberFormat="1" applyFont="1" applyFill="1" applyBorder="1" applyAlignment="1"/>
    <xf numFmtId="43" fontId="0" fillId="7" borderId="0" xfId="0" applyNumberFormat="1" applyFont="1" applyFill="1"/>
    <xf numFmtId="0" fontId="8" fillId="7" borderId="0" xfId="0" applyFont="1" applyFill="1" applyAlignment="1"/>
    <xf numFmtId="0" fontId="7" fillId="2" borderId="0" xfId="0" applyFont="1" applyFill="1" applyAlignment="1">
      <alignment horizontal="center"/>
    </xf>
    <xf numFmtId="0" fontId="31" fillId="7" borderId="1" xfId="0" applyFont="1" applyFill="1" applyBorder="1" applyAlignment="1">
      <alignment horizontal="center"/>
    </xf>
    <xf numFmtId="0" fontId="13" fillId="7" borderId="0" xfId="0" applyFont="1" applyFill="1"/>
    <xf numFmtId="0" fontId="29" fillId="7" borderId="0" xfId="0" applyFont="1" applyFill="1"/>
    <xf numFmtId="0" fontId="13" fillId="7" borderId="1" xfId="0" applyFont="1" applyFill="1" applyBorder="1" applyAlignment="1">
      <alignment horizontal="center"/>
    </xf>
    <xf numFmtId="0" fontId="72" fillId="7" borderId="0" xfId="0" applyFont="1" applyFill="1" applyAlignment="1"/>
    <xf numFmtId="0" fontId="72" fillId="7" borderId="1" xfId="0" applyFont="1" applyFill="1" applyBorder="1" applyAlignment="1">
      <alignment horizontal="center"/>
    </xf>
    <xf numFmtId="0" fontId="72" fillId="7" borderId="1" xfId="0" applyFont="1" applyFill="1" applyBorder="1" applyAlignment="1">
      <alignment horizontal="center" wrapText="1"/>
    </xf>
    <xf numFmtId="0" fontId="74" fillId="7" borderId="0" xfId="0" applyFont="1" applyFill="1"/>
    <xf numFmtId="0" fontId="74" fillId="7" borderId="1" xfId="0" applyFont="1" applyFill="1" applyBorder="1"/>
    <xf numFmtId="0" fontId="74" fillId="7" borderId="1" xfId="0" applyFont="1" applyFill="1" applyBorder="1" applyAlignment="1">
      <alignment horizontal="center"/>
    </xf>
    <xf numFmtId="0" fontId="74" fillId="7" borderId="0" xfId="0" applyFont="1" applyFill="1" applyAlignment="1"/>
    <xf numFmtId="0" fontId="73" fillId="7" borderId="1" xfId="0" applyFont="1" applyFill="1" applyBorder="1" applyAlignment="1">
      <alignment horizontal="center"/>
    </xf>
    <xf numFmtId="0" fontId="75" fillId="7" borderId="0" xfId="0" applyFont="1" applyFill="1"/>
    <xf numFmtId="0" fontId="31" fillId="7" borderId="0" xfId="0" applyFont="1" applyFill="1" applyAlignment="1"/>
    <xf numFmtId="0" fontId="74" fillId="7" borderId="1" xfId="0" applyFont="1" applyFill="1" applyBorder="1" applyAlignment="1">
      <alignment wrapText="1"/>
    </xf>
    <xf numFmtId="0" fontId="73" fillId="7" borderId="0" xfId="0" applyFont="1" applyFill="1" applyAlignment="1">
      <alignment horizontal="center"/>
    </xf>
    <xf numFmtId="0" fontId="73" fillId="7" borderId="0" xfId="0" applyFont="1" applyFill="1" applyAlignment="1"/>
    <xf numFmtId="0" fontId="75" fillId="7" borderId="0" xfId="0" applyFont="1" applyFill="1" applyAlignment="1">
      <alignment horizontal="center"/>
    </xf>
    <xf numFmtId="43" fontId="74" fillId="7" borderId="1" xfId="1" applyFont="1" applyFill="1" applyBorder="1" applyAlignment="1">
      <alignment horizontal="right" vertical="center"/>
    </xf>
    <xf numFmtId="0" fontId="74" fillId="7" borderId="1" xfId="0" applyFont="1" applyFill="1" applyBorder="1" applyAlignment="1">
      <alignment horizontal="right" vertical="center"/>
    </xf>
    <xf numFmtId="3" fontId="74" fillId="7" borderId="1" xfId="0" applyNumberFormat="1" applyFont="1" applyFill="1" applyBorder="1" applyAlignment="1">
      <alignment horizontal="right" vertical="center"/>
    </xf>
    <xf numFmtId="0" fontId="73" fillId="7" borderId="2" xfId="0" applyFont="1" applyFill="1" applyBorder="1" applyAlignment="1">
      <alignment horizontal="right" vertical="top" wrapText="1"/>
    </xf>
    <xf numFmtId="0" fontId="56" fillId="0" borderId="1" xfId="0" applyFont="1" applyBorder="1" applyAlignment="1">
      <alignment horizontal="left"/>
    </xf>
    <xf numFmtId="0" fontId="29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43" fontId="44" fillId="0" borderId="1" xfId="1" applyFont="1" applyBorder="1" applyAlignment="1"/>
    <xf numFmtId="0" fontId="78" fillId="0" borderId="0" xfId="0" applyFont="1"/>
    <xf numFmtId="43" fontId="2" fillId="0" borderId="1" xfId="0" applyNumberFormat="1" applyFont="1" applyBorder="1" applyAlignment="1"/>
    <xf numFmtId="0" fontId="19" fillId="0" borderId="0" xfId="0" applyFont="1" applyAlignment="1"/>
    <xf numFmtId="0" fontId="19" fillId="0" borderId="1" xfId="0" applyFont="1" applyBorder="1" applyAlignment="1"/>
    <xf numFmtId="0" fontId="11" fillId="0" borderId="0" xfId="0" applyFont="1" applyAlignment="1">
      <alignment horizontal="center"/>
    </xf>
    <xf numFmtId="0" fontId="55" fillId="0" borderId="1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11" fillId="0" borderId="0" xfId="0" applyFont="1"/>
    <xf numFmtId="43" fontId="19" fillId="0" borderId="0" xfId="0" applyNumberFormat="1" applyFont="1"/>
    <xf numFmtId="0" fontId="66" fillId="0" borderId="0" xfId="0" applyFont="1" applyAlignment="1">
      <alignment horizontal="center"/>
    </xf>
    <xf numFmtId="0" fontId="66" fillId="0" borderId="0" xfId="0" applyFont="1"/>
    <xf numFmtId="0" fontId="13" fillId="0" borderId="0" xfId="0" applyFont="1" applyAlignment="1">
      <alignment horizontal="center"/>
    </xf>
    <xf numFmtId="0" fontId="29" fillId="0" borderId="0" xfId="0" applyFont="1"/>
    <xf numFmtId="0" fontId="8" fillId="3" borderId="1" xfId="0" applyFont="1" applyFill="1" applyBorder="1" applyAlignment="1">
      <alignment horizontal="center" vertical="center"/>
    </xf>
    <xf numFmtId="43" fontId="44" fillId="3" borderId="1" xfId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/>
    </xf>
    <xf numFmtId="0" fontId="45" fillId="4" borderId="1" xfId="0" applyFont="1" applyFill="1" applyBorder="1"/>
    <xf numFmtId="43" fontId="14" fillId="0" borderId="1" xfId="1" applyFont="1" applyBorder="1" applyAlignment="1">
      <alignment horizontal="center"/>
    </xf>
    <xf numFmtId="0" fontId="46" fillId="0" borderId="1" xfId="0" applyFont="1" applyBorder="1" applyAlignment="1">
      <alignment horizontal="center"/>
    </xf>
    <xf numFmtId="0" fontId="79" fillId="0" borderId="0" xfId="0" applyFont="1"/>
    <xf numFmtId="0" fontId="14" fillId="0" borderId="1" xfId="0" applyFont="1" applyBorder="1" applyAlignment="1">
      <alignment horizontal="center"/>
    </xf>
    <xf numFmtId="0" fontId="45" fillId="16" borderId="1" xfId="0" applyFont="1" applyFill="1" applyBorder="1"/>
    <xf numFmtId="0" fontId="80" fillId="0" borderId="1" xfId="0" applyFont="1" applyBorder="1" applyAlignment="1"/>
    <xf numFmtId="0" fontId="78" fillId="0" borderId="0" xfId="0" applyFont="1" applyAlignment="1">
      <alignment horizontal="center"/>
    </xf>
    <xf numFmtId="43" fontId="78" fillId="0" borderId="0" xfId="1" applyFont="1"/>
    <xf numFmtId="43" fontId="2" fillId="0" borderId="1" xfId="1" applyFont="1" applyFill="1" applyBorder="1"/>
    <xf numFmtId="0" fontId="7" fillId="2" borderId="0" xfId="0" applyFont="1" applyFill="1" applyAlignment="1">
      <alignment horizontal="right"/>
    </xf>
    <xf numFmtId="43" fontId="7" fillId="2" borderId="0" xfId="1" applyFont="1" applyFill="1" applyAlignment="1">
      <alignment horizontal="center"/>
    </xf>
    <xf numFmtId="0" fontId="0" fillId="0" borderId="0" xfId="0" applyFont="1"/>
    <xf numFmtId="0" fontId="0" fillId="0" borderId="1" xfId="0" applyFont="1" applyBorder="1"/>
    <xf numFmtId="43" fontId="74" fillId="0" borderId="1" xfId="1" applyFont="1" applyBorder="1"/>
    <xf numFmtId="43" fontId="74" fillId="0" borderId="1" xfId="1" applyFont="1" applyFill="1" applyBorder="1"/>
    <xf numFmtId="43" fontId="72" fillId="7" borderId="0" xfId="0" applyNumberFormat="1" applyFont="1" applyFill="1" applyBorder="1" applyAlignment="1">
      <alignment horizontal="center" vertical="top" wrapText="1"/>
    </xf>
    <xf numFmtId="0" fontId="73" fillId="7" borderId="0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 vertical="top" wrapText="1"/>
    </xf>
    <xf numFmtId="0" fontId="5" fillId="7" borderId="0" xfId="0" applyFont="1" applyFill="1" applyBorder="1" applyAlignment="1">
      <alignment horizontal="center" vertical="top" wrapText="1"/>
    </xf>
    <xf numFmtId="43" fontId="13" fillId="7" borderId="0" xfId="1" applyFont="1" applyFill="1" applyBorder="1" applyAlignment="1">
      <alignment horizontal="center" vertical="top" wrapText="1"/>
    </xf>
    <xf numFmtId="0" fontId="19" fillId="7" borderId="1" xfId="0" applyFont="1" applyFill="1" applyBorder="1" applyAlignment="1">
      <alignment horizontal="center"/>
    </xf>
    <xf numFmtId="0" fontId="9" fillId="7" borderId="1" xfId="0" applyFont="1" applyFill="1" applyBorder="1"/>
    <xf numFmtId="0" fontId="19" fillId="7" borderId="1" xfId="0" applyFont="1" applyFill="1" applyBorder="1"/>
    <xf numFmtId="43" fontId="9" fillId="7" borderId="1" xfId="1" applyFont="1" applyFill="1" applyBorder="1"/>
    <xf numFmtId="0" fontId="19" fillId="7" borderId="0" xfId="0" applyFont="1" applyFill="1"/>
    <xf numFmtId="0" fontId="74" fillId="7" borderId="1" xfId="0" applyFont="1" applyFill="1" applyBorder="1" applyAlignment="1">
      <alignment horizontal="left" wrapText="1"/>
    </xf>
    <xf numFmtId="43" fontId="74" fillId="7" borderId="1" xfId="1" applyFont="1" applyFill="1" applyBorder="1" applyAlignment="1">
      <alignment horizontal="center"/>
    </xf>
    <xf numFmtId="0" fontId="74" fillId="7" borderId="1" xfId="0" applyFont="1" applyFill="1" applyBorder="1" applyAlignment="1">
      <alignment horizontal="right"/>
    </xf>
    <xf numFmtId="0" fontId="82" fillId="7" borderId="1" xfId="0" applyFont="1" applyFill="1" applyBorder="1" applyAlignment="1">
      <alignment wrapText="1"/>
    </xf>
    <xf numFmtId="0" fontId="73" fillId="7" borderId="1" xfId="0" applyFont="1" applyFill="1" applyBorder="1" applyAlignment="1">
      <alignment horizontal="center" wrapText="1"/>
    </xf>
    <xf numFmtId="43" fontId="2" fillId="7" borderId="0" xfId="1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/>
    </xf>
    <xf numFmtId="0" fontId="54" fillId="4" borderId="1" xfId="0" applyFont="1" applyFill="1" applyBorder="1"/>
    <xf numFmtId="43" fontId="44" fillId="0" borderId="1" xfId="1" applyFont="1" applyBorder="1" applyAlignment="1">
      <alignment horizontal="center"/>
    </xf>
    <xf numFmtId="0" fontId="27" fillId="0" borderId="0" xfId="0" applyFont="1"/>
    <xf numFmtId="0" fontId="82" fillId="17" borderId="3" xfId="0" applyFont="1" applyFill="1" applyBorder="1" applyAlignment="1">
      <alignment horizontal="center" vertical="top" wrapText="1"/>
    </xf>
    <xf numFmtId="0" fontId="82" fillId="17" borderId="4" xfId="0" applyFont="1" applyFill="1" applyBorder="1" applyAlignment="1">
      <alignment horizontal="center" vertical="top" wrapText="1"/>
    </xf>
    <xf numFmtId="0" fontId="82" fillId="17" borderId="3" xfId="0" applyFont="1" applyFill="1" applyBorder="1" applyAlignment="1">
      <alignment horizontal="center"/>
    </xf>
    <xf numFmtId="0" fontId="82" fillId="17" borderId="5" xfId="0" applyFont="1" applyFill="1" applyBorder="1" applyAlignment="1">
      <alignment horizontal="center" vertical="top" wrapText="1"/>
    </xf>
    <xf numFmtId="0" fontId="82" fillId="0" borderId="0" xfId="0" applyFont="1" applyAlignment="1">
      <alignment vertical="top" wrapText="1"/>
    </xf>
    <xf numFmtId="0" fontId="34" fillId="7" borderId="1" xfId="0" applyFont="1" applyFill="1" applyBorder="1" applyAlignment="1">
      <alignment horizontal="left" vertical="center" wrapText="1"/>
    </xf>
    <xf numFmtId="0" fontId="27" fillId="7" borderId="1" xfId="0" applyFont="1" applyFill="1" applyBorder="1" applyAlignment="1">
      <alignment horizontal="left" vertical="center" wrapText="1"/>
    </xf>
    <xf numFmtId="2" fontId="27" fillId="7" borderId="1" xfId="0" applyNumberFormat="1" applyFont="1" applyFill="1" applyBorder="1" applyAlignment="1">
      <alignment horizontal="left" vertical="center" wrapText="1"/>
    </xf>
    <xf numFmtId="0" fontId="27" fillId="7" borderId="1" xfId="0" applyFont="1" applyFill="1" applyBorder="1" applyAlignment="1">
      <alignment horizontal="left" vertical="center"/>
    </xf>
    <xf numFmtId="0" fontId="27" fillId="7" borderId="1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 wrapText="1"/>
    </xf>
    <xf numFmtId="2" fontId="27" fillId="7" borderId="1" xfId="0" applyNumberFormat="1" applyFont="1" applyFill="1" applyBorder="1" applyAlignment="1">
      <alignment horizontal="center" vertical="center" wrapText="1"/>
    </xf>
    <xf numFmtId="0" fontId="82" fillId="0" borderId="1" xfId="0" applyFont="1" applyBorder="1"/>
    <xf numFmtId="0" fontId="34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 wrapText="1"/>
    </xf>
    <xf numFmtId="2" fontId="27" fillId="0" borderId="1" xfId="0" applyNumberFormat="1" applyFont="1" applyBorder="1" applyAlignment="1">
      <alignment horizontal="left" vertical="center"/>
    </xf>
    <xf numFmtId="1" fontId="27" fillId="0" borderId="1" xfId="0" applyNumberFormat="1" applyFont="1" applyBorder="1" applyAlignment="1">
      <alignment horizontal="left" vertical="center"/>
    </xf>
    <xf numFmtId="1" fontId="27" fillId="0" borderId="1" xfId="0" applyNumberFormat="1" applyFont="1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0" fontId="59" fillId="7" borderId="1" xfId="0" applyFont="1" applyFill="1" applyBorder="1" applyAlignment="1">
      <alignment horizontal="left" vertical="center"/>
    </xf>
    <xf numFmtId="0" fontId="59" fillId="0" borderId="1" xfId="0" applyFont="1" applyBorder="1"/>
    <xf numFmtId="0" fontId="27" fillId="0" borderId="1" xfId="0" applyFont="1" applyBorder="1"/>
    <xf numFmtId="2" fontId="27" fillId="0" borderId="1" xfId="0" applyNumberFormat="1" applyFont="1" applyBorder="1"/>
    <xf numFmtId="2" fontId="27" fillId="0" borderId="1" xfId="0" applyNumberFormat="1" applyFont="1" applyBorder="1" applyAlignment="1">
      <alignment horizontal="center"/>
    </xf>
    <xf numFmtId="0" fontId="34" fillId="0" borderId="0" xfId="0" applyFont="1" applyBorder="1" applyAlignment="1">
      <alignment horizontal="left" vertical="center"/>
    </xf>
    <xf numFmtId="0" fontId="27" fillId="7" borderId="0" xfId="0" applyFont="1" applyFill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59" fillId="0" borderId="0" xfId="0" applyFont="1" applyBorder="1"/>
    <xf numFmtId="0" fontId="27" fillId="0" borderId="0" xfId="0" applyFont="1" applyBorder="1"/>
    <xf numFmtId="2" fontId="27" fillId="0" borderId="0" xfId="0" applyNumberFormat="1" applyFont="1" applyBorder="1"/>
    <xf numFmtId="0" fontId="59" fillId="0" borderId="0" xfId="0" applyFont="1"/>
    <xf numFmtId="0" fontId="88" fillId="0" borderId="0" xfId="0" applyFont="1"/>
    <xf numFmtId="0" fontId="59" fillId="7" borderId="1" xfId="0" applyFont="1" applyFill="1" applyBorder="1" applyAlignment="1">
      <alignment horizontal="center" vertical="top" wrapText="1"/>
    </xf>
    <xf numFmtId="2" fontId="59" fillId="7" borderId="1" xfId="0" applyNumberFormat="1" applyFont="1" applyFill="1" applyBorder="1" applyAlignment="1">
      <alignment horizontal="center" vertical="top" wrapText="1"/>
    </xf>
    <xf numFmtId="0" fontId="59" fillId="7" borderId="0" xfId="0" applyFont="1" applyFill="1"/>
    <xf numFmtId="0" fontId="59" fillId="0" borderId="0" xfId="0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/>
    <xf numFmtId="0" fontId="59" fillId="7" borderId="1" xfId="0" applyFont="1" applyFill="1" applyBorder="1" applyAlignment="1">
      <alignment horizontal="left" vertical="top" wrapText="1"/>
    </xf>
    <xf numFmtId="0" fontId="60" fillId="0" borderId="7" xfId="0" applyFont="1" applyBorder="1" applyAlignment="1">
      <alignment vertical="center"/>
    </xf>
    <xf numFmtId="0" fontId="60" fillId="0" borderId="0" xfId="0" applyFont="1" applyAlignment="1">
      <alignment horizontal="left"/>
    </xf>
    <xf numFmtId="0" fontId="59" fillId="14" borderId="5" xfId="0" applyFont="1" applyFill="1" applyBorder="1" applyAlignment="1">
      <alignment horizontal="left" vertical="top" wrapText="1"/>
    </xf>
    <xf numFmtId="0" fontId="59" fillId="14" borderId="1" xfId="0" applyFont="1" applyFill="1" applyBorder="1" applyAlignment="1">
      <alignment horizontal="left" vertical="top" wrapText="1"/>
    </xf>
    <xf numFmtId="0" fontId="50" fillId="7" borderId="1" xfId="0" applyFont="1" applyFill="1" applyBorder="1" applyAlignment="1">
      <alignment wrapText="1"/>
    </xf>
    <xf numFmtId="0" fontId="12" fillId="0" borderId="12" xfId="0" applyFont="1" applyBorder="1" applyAlignment="1"/>
    <xf numFmtId="0" fontId="56" fillId="0" borderId="1" xfId="0" applyFont="1" applyBorder="1" applyAlignment="1">
      <alignment horizontal="center" vertical="top"/>
    </xf>
    <xf numFmtId="0" fontId="56" fillId="0" borderId="1" xfId="0" applyFont="1" applyBorder="1" applyAlignment="1">
      <alignment horizontal="center" vertical="top" wrapText="1"/>
    </xf>
    <xf numFmtId="0" fontId="0" fillId="0" borderId="0" xfId="0" applyBorder="1"/>
    <xf numFmtId="0" fontId="9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90" fillId="0" borderId="1" xfId="0" applyFont="1" applyBorder="1" applyAlignment="1">
      <alignment horizontal="center" vertical="center"/>
    </xf>
    <xf numFmtId="0" fontId="90" fillId="0" borderId="3" xfId="0" applyFont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90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90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9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90" fillId="0" borderId="9" xfId="0" applyFont="1" applyBorder="1" applyAlignment="1">
      <alignment horizontal="center" vertical="center"/>
    </xf>
    <xf numFmtId="0" fontId="90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90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vertical="center" wrapText="1"/>
    </xf>
    <xf numFmtId="0" fontId="96" fillId="0" borderId="1" xfId="0" applyFont="1" applyBorder="1" applyAlignment="1">
      <alignment horizontal="center" vertical="top"/>
    </xf>
    <xf numFmtId="0" fontId="91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vertical="top"/>
    </xf>
    <xf numFmtId="0" fontId="91" fillId="0" borderId="1" xfId="0" applyFont="1" applyBorder="1" applyAlignment="1">
      <alignment horizontal="right" vertical="top"/>
    </xf>
    <xf numFmtId="0" fontId="91" fillId="0" borderId="1" xfId="0" applyFont="1" applyBorder="1" applyAlignment="1">
      <alignment horizontal="center" vertical="top"/>
    </xf>
    <xf numFmtId="0" fontId="91" fillId="0" borderId="5" xfId="0" applyFont="1" applyBorder="1" applyAlignment="1">
      <alignment vertical="top"/>
    </xf>
    <xf numFmtId="0" fontId="56" fillId="0" borderId="5" xfId="0" applyFont="1" applyBorder="1" applyAlignment="1">
      <alignment horizontal="center" vertical="top"/>
    </xf>
    <xf numFmtId="0" fontId="91" fillId="0" borderId="1" xfId="0" applyFont="1" applyBorder="1"/>
    <xf numFmtId="0" fontId="91" fillId="0" borderId="1" xfId="0" applyFont="1" applyBorder="1" applyAlignment="1">
      <alignment vertical="top"/>
    </xf>
    <xf numFmtId="0" fontId="96" fillId="0" borderId="1" xfId="0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92" fillId="0" borderId="1" xfId="0" applyFont="1" applyBorder="1" applyAlignment="1">
      <alignment horizontal="center"/>
    </xf>
    <xf numFmtId="0" fontId="91" fillId="0" borderId="3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11" xfId="0" applyFont="1" applyBorder="1" applyAlignment="1">
      <alignment vertical="top" wrapText="1"/>
    </xf>
    <xf numFmtId="0" fontId="26" fillId="0" borderId="1" xfId="0" applyFont="1" applyBorder="1" applyAlignment="1">
      <alignment horizontal="center" vertical="top"/>
    </xf>
    <xf numFmtId="0" fontId="26" fillId="0" borderId="1" xfId="0" applyFont="1" applyBorder="1" applyAlignment="1">
      <alignment vertical="top" wrapText="1"/>
    </xf>
    <xf numFmtId="0" fontId="96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/>
    </xf>
    <xf numFmtId="0" fontId="90" fillId="0" borderId="1" xfId="0" applyFont="1" applyBorder="1" applyAlignment="1">
      <alignment vertical="top"/>
    </xf>
    <xf numFmtId="0" fontId="90" fillId="0" borderId="1" xfId="0" applyFont="1" applyBorder="1"/>
    <xf numFmtId="0" fontId="11" fillId="0" borderId="1" xfId="0" applyFont="1" applyBorder="1"/>
    <xf numFmtId="165" fontId="90" fillId="0" borderId="1" xfId="1" applyNumberFormat="1" applyFont="1" applyBorder="1" applyAlignment="1">
      <alignment horizontal="center" vertical="center"/>
    </xf>
    <xf numFmtId="165" fontId="90" fillId="0" borderId="1" xfId="1" applyNumberFormat="1" applyFont="1" applyBorder="1"/>
    <xf numFmtId="0" fontId="2" fillId="0" borderId="0" xfId="0" applyFont="1" applyAlignment="1">
      <alignment horizontal="center"/>
    </xf>
    <xf numFmtId="0" fontId="13" fillId="7" borderId="1" xfId="0" applyFont="1" applyFill="1" applyBorder="1" applyAlignment="1">
      <alignment horizontal="left" wrapText="1"/>
    </xf>
    <xf numFmtId="0" fontId="9" fillId="7" borderId="1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13" fillId="7" borderId="1" xfId="0" applyFont="1" applyFill="1" applyBorder="1" applyAlignment="1">
      <alignment horizontal="left"/>
    </xf>
    <xf numFmtId="0" fontId="13" fillId="7" borderId="1" xfId="0" applyFont="1" applyFill="1" applyBorder="1" applyAlignment="1">
      <alignment wrapText="1"/>
    </xf>
    <xf numFmtId="0" fontId="13" fillId="7" borderId="1" xfId="0" applyFont="1" applyFill="1" applyBorder="1"/>
    <xf numFmtId="0" fontId="11" fillId="7" borderId="0" xfId="0" applyFont="1" applyFill="1" applyAlignment="1">
      <alignment horizontal="center"/>
    </xf>
    <xf numFmtId="0" fontId="11" fillId="7" borderId="0" xfId="0" applyFont="1" applyFill="1"/>
    <xf numFmtId="0" fontId="0" fillId="7" borderId="1" xfId="0" applyFill="1" applyBorder="1"/>
    <xf numFmtId="0" fontId="31" fillId="7" borderId="1" xfId="0" applyFont="1" applyFill="1" applyBorder="1"/>
    <xf numFmtId="43" fontId="9" fillId="7" borderId="1" xfId="0" applyNumberFormat="1" applyFont="1" applyFill="1" applyBorder="1"/>
    <xf numFmtId="43" fontId="2" fillId="7" borderId="0" xfId="1" applyFont="1" applyFill="1" applyBorder="1" applyAlignment="1"/>
    <xf numFmtId="43" fontId="74" fillId="7" borderId="1" xfId="1" applyFont="1" applyFill="1" applyBorder="1" applyAlignment="1">
      <alignment horizontal="center" vertical="center"/>
    </xf>
    <xf numFmtId="43" fontId="74" fillId="7" borderId="1" xfId="1" applyFont="1" applyFill="1" applyBorder="1" applyAlignment="1">
      <alignment horizontal="left" wrapText="1"/>
    </xf>
    <xf numFmtId="43" fontId="74" fillId="7" borderId="1" xfId="1" applyFont="1" applyFill="1" applyBorder="1" applyAlignment="1">
      <alignment horizontal="left"/>
    </xf>
    <xf numFmtId="3" fontId="74" fillId="7" borderId="1" xfId="0" applyNumberFormat="1" applyFont="1" applyFill="1" applyBorder="1" applyAlignment="1">
      <alignment horizontal="right"/>
    </xf>
    <xf numFmtId="4" fontId="74" fillId="7" borderId="1" xfId="0" applyNumberFormat="1" applyFont="1" applyFill="1" applyBorder="1" applyAlignment="1">
      <alignment horizontal="right"/>
    </xf>
    <xf numFmtId="0" fontId="1" fillId="7" borderId="1" xfId="0" applyFont="1" applyFill="1" applyBorder="1"/>
    <xf numFmtId="0" fontId="1" fillId="7" borderId="1" xfId="0" quotePrefix="1" applyFont="1" applyFill="1" applyBorder="1"/>
    <xf numFmtId="0" fontId="97" fillId="4" borderId="1" xfId="0" applyFont="1" applyFill="1" applyBorder="1"/>
    <xf numFmtId="0" fontId="98" fillId="7" borderId="1" xfId="0" applyFont="1" applyFill="1" applyBorder="1"/>
    <xf numFmtId="43" fontId="72" fillId="0" borderId="1" xfId="1" applyFont="1" applyFill="1" applyBorder="1"/>
    <xf numFmtId="0" fontId="98" fillId="7" borderId="0" xfId="0" applyFont="1" applyFill="1"/>
    <xf numFmtId="0" fontId="9" fillId="7" borderId="0" xfId="0" applyFont="1" applyFill="1" applyAlignment="1">
      <alignment horizontal="center" wrapText="1"/>
    </xf>
    <xf numFmtId="43" fontId="14" fillId="0" borderId="1" xfId="1" applyFont="1" applyBorder="1" applyAlignment="1">
      <alignment horizontal="right" vertical="center"/>
    </xf>
    <xf numFmtId="43" fontId="44" fillId="0" borderId="1" xfId="1" applyFont="1" applyBorder="1" applyAlignment="1">
      <alignment horizontal="right" vertical="center"/>
    </xf>
    <xf numFmtId="43" fontId="50" fillId="7" borderId="1" xfId="1" applyFont="1" applyFill="1" applyBorder="1" applyAlignment="1">
      <alignment horizontal="center" vertical="center"/>
    </xf>
    <xf numFmtId="0" fontId="67" fillId="7" borderId="0" xfId="0" applyFont="1" applyFill="1"/>
    <xf numFmtId="0" fontId="4" fillId="7" borderId="0" xfId="0" applyFont="1" applyFill="1" applyAlignment="1">
      <alignment horizontal="center"/>
    </xf>
    <xf numFmtId="43" fontId="6" fillId="7" borderId="8" xfId="0" applyNumberFormat="1" applyFont="1" applyFill="1" applyBorder="1" applyAlignment="1">
      <alignment horizontal="center"/>
    </xf>
    <xf numFmtId="0" fontId="6" fillId="7" borderId="0" xfId="0" applyFont="1" applyFill="1" applyAlignment="1"/>
    <xf numFmtId="0" fontId="3" fillId="7" borderId="1" xfId="0" applyFont="1" applyFill="1" applyBorder="1" applyAlignment="1">
      <alignment wrapText="1"/>
    </xf>
    <xf numFmtId="0" fontId="99" fillId="0" borderId="1" xfId="0" applyFont="1" applyBorder="1" applyAlignment="1"/>
    <xf numFmtId="0" fontId="44" fillId="0" borderId="1" xfId="0" applyFont="1" applyBorder="1" applyAlignment="1">
      <alignment horizontal="center"/>
    </xf>
    <xf numFmtId="0" fontId="99" fillId="0" borderId="1" xfId="0" applyFont="1" applyBorder="1" applyAlignment="1">
      <alignment horizontal="center"/>
    </xf>
    <xf numFmtId="43" fontId="44" fillId="9" borderId="1" xfId="1" applyFont="1" applyFill="1" applyBorder="1" applyAlignment="1">
      <alignment horizontal="right" vertical="center"/>
    </xf>
    <xf numFmtId="43" fontId="44" fillId="9" borderId="1" xfId="1" applyFont="1" applyFill="1" applyBorder="1" applyAlignment="1"/>
    <xf numFmtId="43" fontId="44" fillId="18" borderId="1" xfId="1" applyFont="1" applyFill="1" applyBorder="1" applyAlignment="1">
      <alignment horizontal="right" vertical="center"/>
    </xf>
    <xf numFmtId="43" fontId="44" fillId="18" borderId="1" xfId="1" applyFont="1" applyFill="1" applyBorder="1" applyAlignment="1"/>
    <xf numFmtId="43" fontId="44" fillId="5" borderId="1" xfId="1" applyFont="1" applyFill="1" applyBorder="1" applyAlignment="1">
      <alignment horizontal="right" vertical="center"/>
    </xf>
    <xf numFmtId="43" fontId="44" fillId="5" borderId="1" xfId="1" applyFont="1" applyFill="1" applyBorder="1" applyAlignment="1"/>
    <xf numFmtId="0" fontId="56" fillId="5" borderId="1" xfId="0" applyFont="1" applyFill="1" applyBorder="1" applyAlignment="1"/>
    <xf numFmtId="0" fontId="11" fillId="5" borderId="1" xfId="0" applyFont="1" applyFill="1" applyBorder="1" applyAlignment="1"/>
    <xf numFmtId="0" fontId="56" fillId="7" borderId="1" xfId="0" applyFont="1" applyFill="1" applyBorder="1" applyAlignment="1">
      <alignment wrapText="1"/>
    </xf>
    <xf numFmtId="0" fontId="56" fillId="0" borderId="1" xfId="0" applyFont="1" applyBorder="1" applyAlignment="1">
      <alignment horizontal="left" wrapText="1"/>
    </xf>
    <xf numFmtId="0" fontId="56" fillId="0" borderId="1" xfId="0" applyFont="1" applyBorder="1" applyAlignment="1">
      <alignment wrapText="1"/>
    </xf>
    <xf numFmtId="0" fontId="100" fillId="7" borderId="0" xfId="0" applyFont="1" applyFill="1" applyAlignment="1">
      <alignment horizontal="center"/>
    </xf>
    <xf numFmtId="43" fontId="14" fillId="7" borderId="0" xfId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wrapText="1"/>
    </xf>
    <xf numFmtId="0" fontId="14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vertical="center"/>
    </xf>
    <xf numFmtId="43" fontId="14" fillId="7" borderId="1" xfId="0" applyNumberFormat="1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43" fontId="14" fillId="7" borderId="5" xfId="0" applyNumberFormat="1" applyFont="1" applyFill="1" applyBorder="1" applyAlignment="1">
      <alignment vertical="center" wrapText="1"/>
    </xf>
    <xf numFmtId="0" fontId="17" fillId="7" borderId="0" xfId="0" applyFont="1" applyFill="1" applyAlignment="1">
      <alignment horizontal="center"/>
    </xf>
    <xf numFmtId="43" fontId="3" fillId="7" borderId="1" xfId="0" applyNumberFormat="1" applyFont="1" applyFill="1" applyBorder="1" applyAlignment="1">
      <alignment horizontal="center"/>
    </xf>
    <xf numFmtId="0" fontId="6" fillId="7" borderId="1" xfId="0" applyFont="1" applyFill="1" applyBorder="1"/>
    <xf numFmtId="43" fontId="6" fillId="7" borderId="1" xfId="0" applyNumberFormat="1" applyFont="1" applyFill="1" applyBorder="1"/>
    <xf numFmtId="0" fontId="6" fillId="7" borderId="0" xfId="0" applyFont="1" applyFill="1"/>
    <xf numFmtId="43" fontId="31" fillId="0" borderId="1" xfId="0" applyNumberFormat="1" applyFont="1" applyBorder="1" applyAlignment="1"/>
    <xf numFmtId="0" fontId="3" fillId="7" borderId="1" xfId="0" applyFont="1" applyFill="1" applyBorder="1" applyAlignment="1">
      <alignment horizontal="left"/>
    </xf>
    <xf numFmtId="43" fontId="6" fillId="7" borderId="1" xfId="1" applyFont="1" applyFill="1" applyBorder="1" applyAlignment="1">
      <alignment horizontal="center" wrapText="1"/>
    </xf>
    <xf numFmtId="43" fontId="3" fillId="7" borderId="1" xfId="1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 wrapText="1"/>
    </xf>
    <xf numFmtId="43" fontId="13" fillId="7" borderId="1" xfId="0" applyNumberFormat="1" applyFont="1" applyFill="1" applyBorder="1" applyAlignment="1"/>
    <xf numFmtId="0" fontId="9" fillId="7" borderId="0" xfId="0" applyFont="1" applyFill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54" fillId="0" borderId="9" xfId="0" applyFont="1" applyBorder="1" applyAlignment="1">
      <alignment vertical="center"/>
    </xf>
    <xf numFmtId="43" fontId="15" fillId="0" borderId="1" xfId="1" applyFont="1" applyBorder="1" applyAlignment="1">
      <alignment horizontal="center" vertical="center"/>
    </xf>
    <xf numFmtId="0" fontId="9" fillId="7" borderId="0" xfId="0" applyFont="1" applyFill="1" applyAlignment="1">
      <alignment wrapText="1"/>
    </xf>
    <xf numFmtId="43" fontId="15" fillId="7" borderId="1" xfId="1" applyFont="1" applyFill="1" applyBorder="1" applyAlignment="1">
      <alignment horizontal="center"/>
    </xf>
    <xf numFmtId="43" fontId="15" fillId="7" borderId="1" xfId="1" applyFont="1" applyFill="1" applyBorder="1"/>
    <xf numFmtId="0" fontId="11" fillId="7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43" fontId="15" fillId="7" borderId="1" xfId="1" applyFont="1" applyFill="1" applyBorder="1" applyAlignment="1">
      <alignment horizontal="center" vertical="center"/>
    </xf>
    <xf numFmtId="0" fontId="2" fillId="7" borderId="0" xfId="0" applyFont="1" applyFill="1" applyAlignment="1">
      <alignment vertical="center"/>
    </xf>
    <xf numFmtId="0" fontId="6" fillId="7" borderId="0" xfId="0" applyFont="1" applyFill="1" applyAlignment="1">
      <alignment horizontal="center" wrapText="1"/>
    </xf>
    <xf numFmtId="0" fontId="49" fillId="7" borderId="6" xfId="0" applyFont="1" applyFill="1" applyBorder="1" applyAlignment="1">
      <alignment vertical="center"/>
    </xf>
    <xf numFmtId="0" fontId="49" fillId="7" borderId="7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96" fillId="0" borderId="4" xfId="0" applyFont="1" applyBorder="1" applyAlignment="1">
      <alignment horizontal="center" vertical="top"/>
    </xf>
    <xf numFmtId="0" fontId="90" fillId="0" borderId="0" xfId="0" applyFont="1"/>
    <xf numFmtId="0" fontId="91" fillId="0" borderId="4" xfId="0" applyFont="1" applyBorder="1" applyAlignment="1">
      <alignment horizontal="center" vertical="top"/>
    </xf>
    <xf numFmtId="0" fontId="91" fillId="0" borderId="5" xfId="0" applyFont="1" applyBorder="1" applyAlignment="1">
      <alignment horizontal="center" vertical="top"/>
    </xf>
    <xf numFmtId="0" fontId="26" fillId="0" borderId="1" xfId="0" applyFont="1" applyBorder="1" applyAlignment="1">
      <alignment horizontal="center" vertical="top" wrapText="1"/>
    </xf>
    <xf numFmtId="0" fontId="9" fillId="7" borderId="0" xfId="0" applyFont="1" applyFill="1" applyAlignment="1">
      <alignment horizontal="center" wrapText="1"/>
    </xf>
    <xf numFmtId="0" fontId="7" fillId="7" borderId="0" xfId="0" applyFont="1" applyFill="1" applyAlignment="1">
      <alignment horizontal="center"/>
    </xf>
    <xf numFmtId="43" fontId="2" fillId="0" borderId="0" xfId="1" applyFont="1" applyBorder="1" applyAlignment="1">
      <alignment vertical="center"/>
    </xf>
    <xf numFmtId="2" fontId="15" fillId="11" borderId="1" xfId="0" applyNumberFormat="1" applyFont="1" applyFill="1" applyBorder="1" applyAlignment="1">
      <alignment horizontal="right" vertical="center"/>
    </xf>
    <xf numFmtId="43" fontId="48" fillId="11" borderId="1" xfId="0" applyNumberFormat="1" applyFont="1" applyFill="1" applyBorder="1" applyAlignment="1">
      <alignment horizontal="right"/>
    </xf>
    <xf numFmtId="43" fontId="15" fillId="11" borderId="1" xfId="1" applyFont="1" applyFill="1" applyBorder="1" applyAlignment="1">
      <alignment horizontal="right" vertical="center"/>
    </xf>
    <xf numFmtId="43" fontId="52" fillId="7" borderId="1" xfId="1" applyFont="1" applyFill="1" applyBorder="1" applyAlignment="1"/>
    <xf numFmtId="43" fontId="8" fillId="11" borderId="1" xfId="1" applyFont="1" applyFill="1" applyBorder="1"/>
    <xf numFmtId="43" fontId="14" fillId="7" borderId="1" xfId="1" applyFont="1" applyFill="1" applyBorder="1" applyAlignment="1">
      <alignment horizontal="right" vertical="center"/>
    </xf>
    <xf numFmtId="43" fontId="48" fillId="7" borderId="1" xfId="1" applyFont="1" applyFill="1" applyBorder="1" applyAlignment="1">
      <alignment horizontal="right"/>
    </xf>
    <xf numFmtId="0" fontId="9" fillId="6" borderId="1" xfId="0" applyFont="1" applyFill="1" applyBorder="1" applyAlignment="1">
      <alignment horizontal="center" wrapText="1"/>
    </xf>
    <xf numFmtId="0" fontId="9" fillId="6" borderId="1" xfId="0" applyFont="1" applyFill="1" applyBorder="1" applyAlignment="1">
      <alignment horizontal="center" vertical="center"/>
    </xf>
    <xf numFmtId="0" fontId="9" fillId="11" borderId="0" xfId="0" applyFont="1" applyFill="1" applyAlignment="1">
      <alignment wrapText="1"/>
    </xf>
    <xf numFmtId="2" fontId="9" fillId="0" borderId="1" xfId="0" applyNumberFormat="1" applyFont="1" applyBorder="1" applyAlignment="1"/>
    <xf numFmtId="43" fontId="9" fillId="9" borderId="1" xfId="0" applyNumberFormat="1" applyFont="1" applyFill="1" applyBorder="1" applyAlignment="1"/>
    <xf numFmtId="0" fontId="9" fillId="11" borderId="1" xfId="0" applyFont="1" applyFill="1" applyBorder="1" applyAlignment="1"/>
    <xf numFmtId="43" fontId="2" fillId="0" borderId="5" xfId="1" applyFont="1" applyBorder="1" applyAlignment="1"/>
    <xf numFmtId="43" fontId="2" fillId="9" borderId="0" xfId="1" applyFont="1" applyFill="1" applyAlignment="1"/>
    <xf numFmtId="43" fontId="2" fillId="9" borderId="1" xfId="0" applyNumberFormat="1" applyFont="1" applyFill="1" applyBorder="1" applyAlignment="1"/>
    <xf numFmtId="43" fontId="9" fillId="0" borderId="1" xfId="0" applyNumberFormat="1" applyFont="1" applyBorder="1" applyAlignment="1"/>
    <xf numFmtId="0" fontId="2" fillId="11" borderId="1" xfId="0" applyFont="1" applyFill="1" applyBorder="1" applyAlignment="1"/>
    <xf numFmtId="43" fontId="2" fillId="0" borderId="1" xfId="1" applyFont="1" applyBorder="1" applyAlignment="1"/>
    <xf numFmtId="43" fontId="2" fillId="9" borderId="1" xfId="1" applyFont="1" applyFill="1" applyBorder="1" applyAlignment="1"/>
    <xf numFmtId="2" fontId="2" fillId="0" borderId="1" xfId="0" applyNumberFormat="1" applyFont="1" applyBorder="1" applyAlignment="1"/>
    <xf numFmtId="0" fontId="2" fillId="11" borderId="1" xfId="0" applyFont="1" applyFill="1" applyBorder="1" applyAlignment="1">
      <alignment wrapText="1"/>
    </xf>
    <xf numFmtId="0" fontId="2" fillId="11" borderId="6" xfId="0" applyFont="1" applyFill="1" applyBorder="1" applyAlignment="1"/>
    <xf numFmtId="0" fontId="9" fillId="11" borderId="6" xfId="0" applyFont="1" applyFill="1" applyBorder="1" applyAlignment="1">
      <alignment wrapText="1"/>
    </xf>
    <xf numFmtId="0" fontId="9" fillId="11" borderId="0" xfId="0" applyFont="1" applyFill="1" applyAlignment="1"/>
    <xf numFmtId="0" fontId="9" fillId="9" borderId="1" xfId="0" applyFont="1" applyFill="1" applyBorder="1" applyAlignment="1"/>
    <xf numFmtId="0" fontId="9" fillId="0" borderId="1" xfId="0" applyFont="1" applyBorder="1" applyAlignment="1">
      <alignment wrapText="1"/>
    </xf>
    <xf numFmtId="43" fontId="9" fillId="0" borderId="1" xfId="1" applyFont="1" applyBorder="1" applyAlignment="1"/>
    <xf numFmtId="43" fontId="9" fillId="9" borderId="1" xfId="1" applyFont="1" applyFill="1" applyBorder="1" applyAlignment="1"/>
    <xf numFmtId="0" fontId="9" fillId="11" borderId="1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/>
    <xf numFmtId="0" fontId="9" fillId="0" borderId="0" xfId="0" applyFont="1" applyAlignment="1"/>
    <xf numFmtId="0" fontId="2" fillId="11" borderId="0" xfId="0" applyFont="1" applyFill="1" applyAlignment="1">
      <alignment wrapText="1"/>
    </xf>
    <xf numFmtId="2" fontId="2" fillId="0" borderId="0" xfId="0" applyNumberFormat="1" applyFont="1" applyAlignment="1"/>
    <xf numFmtId="0" fontId="2" fillId="0" borderId="0" xfId="0" applyFont="1" applyAlignment="1"/>
    <xf numFmtId="0" fontId="2" fillId="11" borderId="0" xfId="0" applyFont="1" applyFill="1" applyAlignment="1"/>
    <xf numFmtId="43" fontId="9" fillId="0" borderId="0" xfId="1" applyFont="1" applyAlignment="1"/>
    <xf numFmtId="43" fontId="9" fillId="0" borderId="0" xfId="0" applyNumberFormat="1" applyFont="1" applyAlignment="1"/>
    <xf numFmtId="43" fontId="2" fillId="0" borderId="0" xfId="0" applyNumberFormat="1" applyFont="1" applyAlignment="1"/>
    <xf numFmtId="0" fontId="2" fillId="0" borderId="0" xfId="0" applyFont="1" applyAlignment="1">
      <alignment wrapText="1"/>
    </xf>
    <xf numFmtId="43" fontId="2" fillId="0" borderId="0" xfId="1" applyFont="1" applyAlignment="1"/>
    <xf numFmtId="43" fontId="9" fillId="0" borderId="1" xfId="1" applyFont="1" applyBorder="1" applyAlignment="1">
      <alignment vertical="center"/>
    </xf>
    <xf numFmtId="43" fontId="59" fillId="0" borderId="0" xfId="1" applyFont="1" applyAlignment="1">
      <alignment horizontal="left"/>
    </xf>
    <xf numFmtId="43" fontId="14" fillId="0" borderId="0" xfId="1" applyFont="1" applyAlignment="1">
      <alignment horizontal="left"/>
    </xf>
    <xf numFmtId="43" fontId="14" fillId="0" borderId="0" xfId="0" applyNumberFormat="1" applyFont="1" applyAlignment="1">
      <alignment horizontal="left"/>
    </xf>
    <xf numFmtId="43" fontId="2" fillId="0" borderId="0" xfId="0" applyNumberFormat="1" applyFont="1" applyAlignment="1">
      <alignment horizontal="left"/>
    </xf>
    <xf numFmtId="43" fontId="59" fillId="7" borderId="1" xfId="1" applyFont="1" applyFill="1" applyBorder="1" applyAlignment="1">
      <alignment horizontal="left" vertical="top" wrapText="1"/>
    </xf>
    <xf numFmtId="43" fontId="60" fillId="0" borderId="1" xfId="1" applyFont="1" applyBorder="1" applyAlignment="1">
      <alignment horizontal="left" vertical="center"/>
    </xf>
    <xf numFmtId="43" fontId="15" fillId="7" borderId="1" xfId="1" applyFont="1" applyFill="1" applyBorder="1" applyAlignment="1">
      <alignment horizontal="left" vertical="center"/>
    </xf>
    <xf numFmtId="43" fontId="15" fillId="7" borderId="1" xfId="1" applyFont="1" applyFill="1" applyBorder="1" applyAlignment="1">
      <alignment horizontal="left"/>
    </xf>
    <xf numFmtId="43" fontId="8" fillId="7" borderId="1" xfId="1" applyFont="1" applyFill="1" applyBorder="1" applyAlignment="1">
      <alignment horizontal="left"/>
    </xf>
    <xf numFmtId="0" fontId="99" fillId="7" borderId="1" xfId="0" applyFont="1" applyFill="1" applyBorder="1" applyAlignment="1">
      <alignment horizontal="center"/>
    </xf>
    <xf numFmtId="0" fontId="44" fillId="7" borderId="1" xfId="0" applyFont="1" applyFill="1" applyBorder="1" applyAlignment="1">
      <alignment vertical="center" wrapText="1"/>
    </xf>
    <xf numFmtId="43" fontId="44" fillId="7" borderId="1" xfId="0" applyNumberFormat="1" applyFont="1" applyFill="1" applyBorder="1" applyAlignment="1">
      <alignment vertical="center" wrapText="1"/>
    </xf>
    <xf numFmtId="0" fontId="102" fillId="7" borderId="0" xfId="0" applyFont="1" applyFill="1" applyAlignment="1">
      <alignment horizontal="center"/>
    </xf>
    <xf numFmtId="0" fontId="71" fillId="7" borderId="0" xfId="0" applyFont="1" applyFill="1" applyBorder="1" applyAlignment="1">
      <alignment horizontal="right" vertical="top" wrapText="1"/>
    </xf>
    <xf numFmtId="0" fontId="98" fillId="7" borderId="1" xfId="0" applyFont="1" applyFill="1" applyBorder="1" applyAlignment="1">
      <alignment horizontal="center"/>
    </xf>
    <xf numFmtId="0" fontId="72" fillId="7" borderId="1" xfId="0" applyFont="1" applyFill="1" applyBorder="1" applyAlignment="1">
      <alignment wrapText="1"/>
    </xf>
    <xf numFmtId="43" fontId="72" fillId="7" borderId="1" xfId="1" applyFont="1" applyFill="1" applyBorder="1" applyAlignment="1">
      <alignment horizontal="center"/>
    </xf>
    <xf numFmtId="0" fontId="17" fillId="7" borderId="2" xfId="0" applyFont="1" applyFill="1" applyBorder="1" applyAlignment="1"/>
    <xf numFmtId="43" fontId="17" fillId="7" borderId="2" xfId="1" applyFont="1" applyFill="1" applyBorder="1" applyAlignment="1"/>
    <xf numFmtId="0" fontId="78" fillId="7" borderId="0" xfId="0" applyFont="1" applyFill="1"/>
    <xf numFmtId="43" fontId="9" fillId="0" borderId="1" xfId="0" applyNumberFormat="1" applyFont="1" applyBorder="1"/>
    <xf numFmtId="0" fontId="29" fillId="7" borderId="0" xfId="0" applyFont="1" applyFill="1" applyAlignment="1">
      <alignment horizontal="center"/>
    </xf>
    <xf numFmtId="0" fontId="31" fillId="7" borderId="0" xfId="0" applyFont="1" applyFill="1" applyAlignment="1">
      <alignment horizontal="center" wrapText="1"/>
    </xf>
    <xf numFmtId="0" fontId="5" fillId="7" borderId="0" xfId="0" applyFont="1" applyFill="1" applyAlignment="1">
      <alignment horizontal="center"/>
    </xf>
    <xf numFmtId="0" fontId="31" fillId="7" borderId="1" xfId="0" applyFont="1" applyFill="1" applyBorder="1" applyAlignment="1">
      <alignment horizontal="left"/>
    </xf>
    <xf numFmtId="43" fontId="31" fillId="7" borderId="1" xfId="0" applyNumberFormat="1" applyFont="1" applyFill="1" applyBorder="1" applyAlignment="1"/>
    <xf numFmtId="16" fontId="2" fillId="7" borderId="1" xfId="0" applyNumberFormat="1" applyFont="1" applyFill="1" applyBorder="1" applyAlignment="1">
      <alignment horizontal="center"/>
    </xf>
    <xf numFmtId="0" fontId="0" fillId="7" borderId="0" xfId="0" applyFill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/>
    </xf>
    <xf numFmtId="0" fontId="4" fillId="7" borderId="1" xfId="0" applyFont="1" applyFill="1" applyBorder="1" applyAlignment="1"/>
    <xf numFmtId="0" fontId="2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/>
    </xf>
    <xf numFmtId="0" fontId="11" fillId="7" borderId="1" xfId="0" applyFont="1" applyFill="1" applyBorder="1"/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0" fontId="12" fillId="7" borderId="1" xfId="0" applyFont="1" applyFill="1" applyBorder="1"/>
    <xf numFmtId="43" fontId="2" fillId="7" borderId="1" xfId="1" applyFont="1" applyFill="1" applyBorder="1" applyAlignment="1">
      <alignment horizontal="center" vertical="center" wrapText="1"/>
    </xf>
    <xf numFmtId="0" fontId="54" fillId="7" borderId="1" xfId="0" applyFont="1" applyFill="1" applyBorder="1"/>
    <xf numFmtId="0" fontId="40" fillId="7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right"/>
    </xf>
    <xf numFmtId="43" fontId="7" fillId="7" borderId="0" xfId="1" applyFont="1" applyFill="1" applyAlignment="1">
      <alignment horizontal="center"/>
    </xf>
    <xf numFmtId="43" fontId="44" fillId="7" borderId="1" xfId="1" applyFont="1" applyFill="1" applyBorder="1" applyAlignment="1">
      <alignment horizontal="center" vertical="center" wrapText="1"/>
    </xf>
    <xf numFmtId="0" fontId="45" fillId="7" borderId="1" xfId="0" applyFont="1" applyFill="1" applyBorder="1"/>
    <xf numFmtId="43" fontId="14" fillId="7" borderId="1" xfId="1" applyFont="1" applyFill="1" applyBorder="1" applyAlignment="1">
      <alignment horizontal="center"/>
    </xf>
    <xf numFmtId="0" fontId="46" fillId="7" borderId="1" xfId="0" applyFont="1" applyFill="1" applyBorder="1" applyAlignment="1">
      <alignment horizontal="center"/>
    </xf>
    <xf numFmtId="0" fontId="79" fillId="7" borderId="0" xfId="0" applyFont="1" applyFill="1"/>
    <xf numFmtId="0" fontId="45" fillId="7" borderId="1" xfId="0" applyFont="1" applyFill="1" applyBorder="1" applyAlignment="1">
      <alignment wrapText="1"/>
    </xf>
    <xf numFmtId="43" fontId="40" fillId="7" borderId="2" xfId="0" applyNumberFormat="1" applyFont="1" applyFill="1" applyBorder="1" applyAlignment="1">
      <alignment horizontal="center"/>
    </xf>
    <xf numFmtId="0" fontId="44" fillId="7" borderId="1" xfId="0" applyFont="1" applyFill="1" applyBorder="1" applyAlignment="1">
      <alignment wrapText="1"/>
    </xf>
    <xf numFmtId="43" fontId="8" fillId="7" borderId="1" xfId="0" applyNumberFormat="1" applyFont="1" applyFill="1" applyBorder="1"/>
    <xf numFmtId="0" fontId="12" fillId="7" borderId="1" xfId="0" applyFont="1" applyFill="1" applyBorder="1" applyAlignment="1">
      <alignment wrapText="1"/>
    </xf>
    <xf numFmtId="0" fontId="12" fillId="7" borderId="1" xfId="0" applyFont="1" applyFill="1" applyBorder="1" applyAlignment="1">
      <alignment horizontal="center" wrapText="1"/>
    </xf>
    <xf numFmtId="0" fontId="54" fillId="7" borderId="1" xfId="0" applyFont="1" applyFill="1" applyBorder="1" applyAlignment="1">
      <alignment horizontal="right"/>
    </xf>
    <xf numFmtId="0" fontId="80" fillId="7" borderId="1" xfId="0" applyFont="1" applyFill="1" applyBorder="1" applyAlignment="1"/>
    <xf numFmtId="0" fontId="44" fillId="7" borderId="1" xfId="0" applyFont="1" applyFill="1" applyBorder="1" applyAlignment="1">
      <alignment horizontal="center"/>
    </xf>
    <xf numFmtId="43" fontId="44" fillId="7" borderId="1" xfId="1" applyFont="1" applyFill="1" applyBorder="1" applyAlignment="1">
      <alignment horizontal="center"/>
    </xf>
    <xf numFmtId="0" fontId="78" fillId="7" borderId="0" xfId="0" applyFont="1" applyFill="1" applyAlignment="1">
      <alignment horizontal="center"/>
    </xf>
    <xf numFmtId="43" fontId="78" fillId="7" borderId="0" xfId="1" applyFont="1" applyFill="1"/>
    <xf numFmtId="0" fontId="23" fillId="7" borderId="0" xfId="0" applyFont="1" applyFill="1" applyBorder="1" applyAlignment="1">
      <alignment horizontal="center"/>
    </xf>
    <xf numFmtId="0" fontId="23" fillId="7" borderId="0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 textRotation="90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55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49" fillId="7" borderId="6" xfId="0" applyFont="1" applyFill="1" applyBorder="1"/>
    <xf numFmtId="0" fontId="49" fillId="7" borderId="7" xfId="0" applyFont="1" applyFill="1" applyBorder="1"/>
    <xf numFmtId="0" fontId="2" fillId="7" borderId="6" xfId="0" applyFont="1" applyFill="1" applyBorder="1"/>
    <xf numFmtId="0" fontId="2" fillId="7" borderId="7" xfId="0" applyFont="1" applyFill="1" applyBorder="1"/>
    <xf numFmtId="0" fontId="49" fillId="7" borderId="6" xfId="0" applyFont="1" applyFill="1" applyBorder="1" applyAlignment="1">
      <alignment vertical="center"/>
    </xf>
    <xf numFmtId="0" fontId="49" fillId="7" borderId="7" xfId="0" applyFont="1" applyFill="1" applyBorder="1" applyAlignment="1">
      <alignment vertical="center"/>
    </xf>
    <xf numFmtId="0" fontId="49" fillId="7" borderId="1" xfId="0" applyFont="1" applyFill="1" applyBorder="1" applyAlignment="1">
      <alignment wrapText="1"/>
    </xf>
    <xf numFmtId="0" fontId="49" fillId="7" borderId="1" xfId="0" applyFont="1" applyFill="1" applyBorder="1" applyAlignment="1">
      <alignment vertical="center" wrapText="1"/>
    </xf>
    <xf numFmtId="0" fontId="49" fillId="7" borderId="1" xfId="0" applyFont="1" applyFill="1" applyBorder="1"/>
    <xf numFmtId="0" fontId="49" fillId="7" borderId="6" xfId="0" applyFont="1" applyFill="1" applyBorder="1" applyAlignment="1">
      <alignment horizontal="center"/>
    </xf>
    <xf numFmtId="0" fontId="49" fillId="7" borderId="7" xfId="0" applyFont="1" applyFill="1" applyBorder="1" applyAlignment="1">
      <alignment horizontal="center"/>
    </xf>
    <xf numFmtId="0" fontId="46" fillId="7" borderId="0" xfId="0" applyFont="1" applyFill="1" applyAlignment="1">
      <alignment horizontal="center"/>
    </xf>
    <xf numFmtId="0" fontId="47" fillId="7" borderId="0" xfId="0" applyFont="1" applyFill="1" applyBorder="1" applyAlignment="1">
      <alignment horizontal="center"/>
    </xf>
    <xf numFmtId="0" fontId="48" fillId="12" borderId="6" xfId="0" applyFont="1" applyFill="1" applyBorder="1" applyAlignment="1">
      <alignment horizontal="center" vertical="center"/>
    </xf>
    <xf numFmtId="0" fontId="48" fillId="12" borderId="7" xfId="0" applyFont="1" applyFill="1" applyBorder="1" applyAlignment="1">
      <alignment horizontal="center" vertical="center"/>
    </xf>
    <xf numFmtId="0" fontId="48" fillId="7" borderId="6" xfId="0" applyFont="1" applyFill="1" applyBorder="1" applyAlignment="1">
      <alignment horizontal="left" vertical="center"/>
    </xf>
    <xf numFmtId="0" fontId="48" fillId="7" borderId="7" xfId="0" applyFont="1" applyFill="1" applyBorder="1" applyAlignment="1">
      <alignment horizontal="left" vertical="center"/>
    </xf>
    <xf numFmtId="0" fontId="9" fillId="7" borderId="0" xfId="0" applyFont="1" applyFill="1" applyAlignment="1">
      <alignment horizontal="center" wrapText="1"/>
    </xf>
    <xf numFmtId="0" fontId="9" fillId="7" borderId="3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9" fillId="7" borderId="4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right"/>
    </xf>
    <xf numFmtId="0" fontId="69" fillId="7" borderId="0" xfId="0" applyFont="1" applyFill="1" applyAlignment="1">
      <alignment horizontal="center"/>
    </xf>
    <xf numFmtId="0" fontId="2" fillId="7" borderId="0" xfId="0" applyFont="1" applyFill="1" applyBorder="1" applyAlignment="1">
      <alignment horizontal="right"/>
    </xf>
    <xf numFmtId="0" fontId="9" fillId="2" borderId="0" xfId="0" applyFont="1" applyFill="1" applyAlignment="1">
      <alignment horizontal="center" wrapText="1"/>
    </xf>
    <xf numFmtId="0" fontId="100" fillId="7" borderId="0" xfId="0" applyFont="1" applyFill="1" applyAlignment="1">
      <alignment horizontal="center"/>
    </xf>
    <xf numFmtId="0" fontId="14" fillId="7" borderId="0" xfId="0" applyFont="1" applyFill="1" applyBorder="1" applyAlignment="1">
      <alignment horizontal="right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0" fontId="73" fillId="7" borderId="3" xfId="0" applyFont="1" applyFill="1" applyBorder="1" applyAlignment="1">
      <alignment horizontal="center" vertical="center" wrapText="1"/>
    </xf>
    <xf numFmtId="0" fontId="73" fillId="7" borderId="4" xfId="0" applyFont="1" applyFill="1" applyBorder="1" applyAlignment="1">
      <alignment horizontal="center" vertical="center" wrapText="1"/>
    </xf>
    <xf numFmtId="0" fontId="73" fillId="7" borderId="5" xfId="0" applyFont="1" applyFill="1" applyBorder="1" applyAlignment="1">
      <alignment horizontal="center" vertical="center" wrapText="1"/>
    </xf>
    <xf numFmtId="0" fontId="73" fillId="7" borderId="4" xfId="0" applyFont="1" applyFill="1" applyBorder="1" applyAlignment="1">
      <alignment horizontal="center" wrapText="1"/>
    </xf>
    <xf numFmtId="0" fontId="73" fillId="7" borderId="5" xfId="0" applyFont="1" applyFill="1" applyBorder="1" applyAlignment="1">
      <alignment horizontal="center" wrapText="1"/>
    </xf>
    <xf numFmtId="0" fontId="73" fillId="7" borderId="10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top" wrapText="1"/>
    </xf>
    <xf numFmtId="0" fontId="72" fillId="7" borderId="3" xfId="0" applyFont="1" applyFill="1" applyBorder="1" applyAlignment="1">
      <alignment horizontal="center" vertical="center" wrapText="1"/>
    </xf>
    <xf numFmtId="0" fontId="72" fillId="7" borderId="4" xfId="0" applyFont="1" applyFill="1" applyBorder="1" applyAlignment="1">
      <alignment horizontal="center" vertical="center" wrapText="1"/>
    </xf>
    <xf numFmtId="0" fontId="72" fillId="7" borderId="5" xfId="0" applyFont="1" applyFill="1" applyBorder="1" applyAlignment="1">
      <alignment horizontal="center" vertical="center" wrapText="1"/>
    </xf>
    <xf numFmtId="0" fontId="73" fillId="7" borderId="3" xfId="0" applyFont="1" applyFill="1" applyBorder="1" applyAlignment="1">
      <alignment horizontal="center" wrapText="1"/>
    </xf>
    <xf numFmtId="0" fontId="75" fillId="7" borderId="5" xfId="0" applyFont="1" applyFill="1" applyBorder="1" applyAlignment="1">
      <alignment wrapText="1"/>
    </xf>
    <xf numFmtId="0" fontId="73" fillId="7" borderId="0" xfId="0" applyFont="1" applyFill="1" applyAlignment="1">
      <alignment horizontal="center"/>
    </xf>
    <xf numFmtId="0" fontId="74" fillId="7" borderId="3" xfId="0" applyFont="1" applyFill="1" applyBorder="1" applyAlignment="1">
      <alignment horizontal="center" vertical="center" wrapText="1"/>
    </xf>
    <xf numFmtId="0" fontId="74" fillId="7" borderId="4" xfId="0" applyFont="1" applyFill="1" applyBorder="1" applyAlignment="1">
      <alignment horizontal="center" vertical="center" wrapText="1"/>
    </xf>
    <xf numFmtId="0" fontId="74" fillId="7" borderId="5" xfId="0" applyFont="1" applyFill="1" applyBorder="1" applyAlignment="1">
      <alignment horizontal="center" vertical="center" wrapText="1"/>
    </xf>
    <xf numFmtId="0" fontId="73" fillId="7" borderId="3" xfId="0" applyFont="1" applyFill="1" applyBorder="1" applyAlignment="1">
      <alignment horizontal="center" vertical="center"/>
    </xf>
    <xf numFmtId="0" fontId="73" fillId="7" borderId="4" xfId="0" applyFont="1" applyFill="1" applyBorder="1" applyAlignment="1">
      <alignment horizontal="center" vertical="center"/>
    </xf>
    <xf numFmtId="0" fontId="73" fillId="7" borderId="5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textRotation="90"/>
    </xf>
    <xf numFmtId="0" fontId="6" fillId="7" borderId="4" xfId="0" applyFont="1" applyFill="1" applyBorder="1" applyAlignment="1">
      <alignment horizontal="center" vertical="center" textRotation="90"/>
    </xf>
    <xf numFmtId="0" fontId="6" fillId="7" borderId="5" xfId="0" applyFont="1" applyFill="1" applyBorder="1" applyAlignment="1">
      <alignment horizontal="center" vertical="center" textRotation="90"/>
    </xf>
    <xf numFmtId="0" fontId="4" fillId="7" borderId="0" xfId="0" applyFont="1" applyFill="1" applyAlignment="1">
      <alignment horizontal="center"/>
    </xf>
    <xf numFmtId="0" fontId="6" fillId="7" borderId="0" xfId="0" applyFont="1" applyFill="1" applyAlignment="1">
      <alignment horizontal="center" wrapText="1"/>
    </xf>
    <xf numFmtId="0" fontId="31" fillId="7" borderId="0" xfId="0" applyFont="1" applyFill="1" applyAlignment="1">
      <alignment horizontal="center" wrapText="1"/>
    </xf>
    <xf numFmtId="0" fontId="5" fillId="7" borderId="0" xfId="0" applyFont="1" applyFill="1" applyAlignment="1">
      <alignment horizontal="center"/>
    </xf>
    <xf numFmtId="0" fontId="7" fillId="7" borderId="2" xfId="0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40" fillId="7" borderId="0" xfId="0" applyFont="1" applyFill="1" applyAlignment="1">
      <alignment horizontal="center" vertical="center" wrapText="1"/>
    </xf>
    <xf numFmtId="0" fontId="55" fillId="7" borderId="0" xfId="0" applyFont="1" applyFill="1" applyBorder="1" applyAlignment="1">
      <alignment horizontal="center" vertical="center"/>
    </xf>
    <xf numFmtId="0" fontId="55" fillId="7" borderId="2" xfId="0" applyFont="1" applyFill="1" applyBorder="1" applyAlignment="1">
      <alignment horizontal="center" vertical="center"/>
    </xf>
    <xf numFmtId="0" fontId="81" fillId="7" borderId="0" xfId="0" applyFont="1" applyFill="1" applyBorder="1" applyAlignment="1">
      <alignment horizontal="center"/>
    </xf>
    <xf numFmtId="0" fontId="81" fillId="7" borderId="2" xfId="0" applyFont="1" applyFill="1" applyBorder="1" applyAlignment="1">
      <alignment horizontal="center"/>
    </xf>
    <xf numFmtId="0" fontId="81" fillId="7" borderId="0" xfId="0" applyFont="1" applyFill="1" applyBorder="1" applyAlignment="1">
      <alignment horizontal="center" wrapText="1"/>
    </xf>
    <xf numFmtId="0" fontId="81" fillId="7" borderId="2" xfId="0" applyFont="1" applyFill="1" applyBorder="1" applyAlignment="1">
      <alignment horizontal="center" wrapText="1"/>
    </xf>
    <xf numFmtId="0" fontId="8" fillId="7" borderId="3" xfId="0" applyFont="1" applyFill="1" applyBorder="1" applyAlignment="1">
      <alignment horizontal="center" vertical="center" textRotation="90" wrapText="1"/>
    </xf>
    <xf numFmtId="0" fontId="8" fillId="7" borderId="4" xfId="0" applyFont="1" applyFill="1" applyBorder="1" applyAlignment="1">
      <alignment horizontal="center" vertical="center" textRotation="90" wrapText="1"/>
    </xf>
    <xf numFmtId="0" fontId="8" fillId="7" borderId="5" xfId="0" applyFont="1" applyFill="1" applyBorder="1" applyAlignment="1">
      <alignment horizontal="center" vertical="center" textRotation="90" wrapText="1"/>
    </xf>
    <xf numFmtId="0" fontId="9" fillId="7" borderId="3" xfId="0" applyFont="1" applyFill="1" applyBorder="1" applyAlignment="1">
      <alignment horizontal="center" textRotation="60"/>
    </xf>
    <xf numFmtId="0" fontId="9" fillId="7" borderId="4" xfId="0" applyFont="1" applyFill="1" applyBorder="1" applyAlignment="1">
      <alignment horizontal="center" textRotation="60"/>
    </xf>
    <xf numFmtId="0" fontId="9" fillId="7" borderId="5" xfId="0" applyFont="1" applyFill="1" applyBorder="1" applyAlignment="1">
      <alignment horizontal="center" textRotation="60"/>
    </xf>
    <xf numFmtId="0" fontId="2" fillId="10" borderId="0" xfId="0" applyFont="1" applyFill="1" applyAlignment="1">
      <alignment horizontal="center"/>
    </xf>
    <xf numFmtId="0" fontId="9" fillId="1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2" fillId="0" borderId="0" xfId="0" applyFont="1" applyAlignment="1">
      <alignment horizontal="left"/>
    </xf>
    <xf numFmtId="0" fontId="20" fillId="7" borderId="0" xfId="0" applyFont="1" applyFill="1" applyBorder="1" applyAlignment="1">
      <alignment horizontal="center"/>
    </xf>
    <xf numFmtId="0" fontId="21" fillId="7" borderId="0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0" fontId="23" fillId="7" borderId="0" xfId="0" applyFont="1" applyFill="1" applyBorder="1" applyAlignment="1">
      <alignment horizontal="center"/>
    </xf>
    <xf numFmtId="0" fontId="82" fillId="17" borderId="3" xfId="0" applyFont="1" applyFill="1" applyBorder="1" applyAlignment="1">
      <alignment horizontal="center" vertical="top" wrapText="1"/>
    </xf>
    <xf numFmtId="0" fontId="82" fillId="17" borderId="5" xfId="0" applyFont="1" applyFill="1" applyBorder="1" applyAlignment="1">
      <alignment horizontal="center" vertical="top" wrapText="1"/>
    </xf>
    <xf numFmtId="0" fontId="2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82" fillId="17" borderId="6" xfId="0" applyFont="1" applyFill="1" applyBorder="1" applyAlignment="1">
      <alignment horizontal="center" vertical="top" wrapText="1"/>
    </xf>
    <xf numFmtId="0" fontId="82" fillId="17" borderId="7" xfId="0" applyFont="1" applyFill="1" applyBorder="1" applyAlignment="1">
      <alignment horizontal="center" vertical="top" wrapText="1"/>
    </xf>
    <xf numFmtId="0" fontId="84" fillId="0" borderId="0" xfId="0" applyFont="1" applyAlignment="1">
      <alignment horizontal="center"/>
    </xf>
    <xf numFmtId="0" fontId="85" fillId="0" borderId="0" xfId="0" applyFont="1" applyAlignment="1">
      <alignment horizontal="center"/>
    </xf>
    <xf numFmtId="0" fontId="86" fillId="0" borderId="2" xfId="0" applyFont="1" applyBorder="1" applyAlignment="1">
      <alignment horizontal="center"/>
    </xf>
    <xf numFmtId="0" fontId="87" fillId="14" borderId="1" xfId="0" applyFont="1" applyFill="1" applyBorder="1" applyAlignment="1">
      <alignment horizontal="center" vertical="top" wrapText="1"/>
    </xf>
    <xf numFmtId="0" fontId="89" fillId="14" borderId="1" xfId="0" applyFont="1" applyFill="1" applyBorder="1" applyAlignment="1">
      <alignment horizontal="center" vertical="top" wrapText="1"/>
    </xf>
    <xf numFmtId="0" fontId="59" fillId="0" borderId="0" xfId="0" applyFont="1" applyAlignment="1">
      <alignment horizontal="center" wrapText="1"/>
    </xf>
    <xf numFmtId="0" fontId="87" fillId="14" borderId="3" xfId="0" applyFont="1" applyFill="1" applyBorder="1" applyAlignment="1">
      <alignment horizontal="center" vertical="top" wrapText="1"/>
    </xf>
    <xf numFmtId="0" fontId="87" fillId="14" borderId="5" xfId="0" applyFont="1" applyFill="1" applyBorder="1" applyAlignment="1">
      <alignment horizontal="center" vertical="top" wrapText="1"/>
    </xf>
    <xf numFmtId="0" fontId="60" fillId="0" borderId="6" xfId="0" applyFont="1" applyBorder="1" applyAlignment="1">
      <alignment horizontal="center" vertical="center"/>
    </xf>
    <xf numFmtId="0" fontId="60" fillId="0" borderId="9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2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59" fillId="14" borderId="3" xfId="0" applyFont="1" applyFill="1" applyBorder="1" applyAlignment="1">
      <alignment horizontal="left" vertical="top" wrapText="1"/>
    </xf>
    <xf numFmtId="0" fontId="59" fillId="14" borderId="5" xfId="0" applyFont="1" applyFill="1" applyBorder="1" applyAlignment="1">
      <alignment horizontal="left" vertical="top" wrapText="1"/>
    </xf>
    <xf numFmtId="0" fontId="59" fillId="14" borderId="1" xfId="0" applyFont="1" applyFill="1" applyBorder="1" applyAlignment="1">
      <alignment horizontal="center" vertical="top" wrapText="1"/>
    </xf>
    <xf numFmtId="0" fontId="58" fillId="0" borderId="2" xfId="0" applyFont="1" applyBorder="1" applyAlignment="1">
      <alignment horizontal="center"/>
    </xf>
    <xf numFmtId="0" fontId="34" fillId="14" borderId="3" xfId="0" applyFont="1" applyFill="1" applyBorder="1" applyAlignment="1">
      <alignment horizontal="left" vertical="top" wrapText="1"/>
    </xf>
    <xf numFmtId="0" fontId="34" fillId="14" borderId="5" xfId="0" applyFont="1" applyFill="1" applyBorder="1" applyAlignment="1">
      <alignment horizontal="left" vertical="top" wrapText="1"/>
    </xf>
    <xf numFmtId="0" fontId="34" fillId="14" borderId="3" xfId="0" applyFont="1" applyFill="1" applyBorder="1" applyAlignment="1">
      <alignment horizontal="center" vertical="top" wrapText="1"/>
    </xf>
    <xf numFmtId="0" fontId="34" fillId="14" borderId="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54" fillId="0" borderId="2" xfId="0" applyFont="1" applyBorder="1" applyAlignment="1">
      <alignment horizontal="center"/>
    </xf>
    <xf numFmtId="0" fontId="26" fillId="0" borderId="1" xfId="0" applyFont="1" applyBorder="1" applyAlignment="1">
      <alignment horizontal="center" vertical="top" wrapText="1"/>
    </xf>
    <xf numFmtId="49" fontId="26" fillId="0" borderId="1" xfId="2" applyNumberFormat="1" applyFont="1" applyBorder="1" applyAlignment="1" applyProtection="1">
      <alignment horizontal="center" vertical="top" wrapText="1"/>
    </xf>
    <xf numFmtId="0" fontId="96" fillId="0" borderId="3" xfId="0" applyFont="1" applyBorder="1" applyAlignment="1">
      <alignment horizontal="center" vertical="top"/>
    </xf>
    <xf numFmtId="0" fontId="96" fillId="0" borderId="4" xfId="0" applyFont="1" applyBorder="1" applyAlignment="1">
      <alignment horizontal="center" vertical="top"/>
    </xf>
    <xf numFmtId="0" fontId="96" fillId="0" borderId="5" xfId="0" applyFont="1" applyBorder="1" applyAlignment="1">
      <alignment horizontal="center" vertical="top"/>
    </xf>
    <xf numFmtId="0" fontId="26" fillId="0" borderId="3" xfId="0" applyFont="1" applyBorder="1" applyAlignment="1">
      <alignment horizontal="center" vertical="top" wrapText="1"/>
    </xf>
    <xf numFmtId="0" fontId="26" fillId="0" borderId="5" xfId="0" applyFont="1" applyBorder="1" applyAlignment="1">
      <alignment horizontal="center" vertical="top" wrapText="1"/>
    </xf>
    <xf numFmtId="0" fontId="56" fillId="0" borderId="6" xfId="0" applyFont="1" applyBorder="1" applyAlignment="1">
      <alignment horizontal="center" vertical="top"/>
    </xf>
    <xf numFmtId="0" fontId="56" fillId="0" borderId="9" xfId="0" applyFont="1" applyBorder="1" applyAlignment="1">
      <alignment horizontal="center" vertical="top"/>
    </xf>
    <xf numFmtId="0" fontId="56" fillId="0" borderId="7" xfId="0" applyFont="1" applyBorder="1" applyAlignment="1">
      <alignment horizontal="center" vertical="top"/>
    </xf>
    <xf numFmtId="0" fontId="91" fillId="0" borderId="3" xfId="0" applyFont="1" applyBorder="1" applyAlignment="1">
      <alignment horizontal="center" vertical="top"/>
    </xf>
    <xf numFmtId="0" fontId="91" fillId="0" borderId="4" xfId="0" applyFont="1" applyBorder="1" applyAlignment="1">
      <alignment horizontal="center" vertical="top"/>
    </xf>
    <xf numFmtId="0" fontId="91" fillId="0" borderId="5" xfId="0" applyFont="1" applyBorder="1" applyAlignment="1">
      <alignment horizontal="center" vertical="top"/>
    </xf>
    <xf numFmtId="0" fontId="96" fillId="0" borderId="3" xfId="0" applyFont="1" applyBorder="1" applyAlignment="1">
      <alignment vertical="top"/>
    </xf>
    <xf numFmtId="0" fontId="96" fillId="0" borderId="4" xfId="0" applyFont="1" applyBorder="1" applyAlignment="1">
      <alignment vertical="top"/>
    </xf>
    <xf numFmtId="0" fontId="96" fillId="0" borderId="5" xfId="0" applyFont="1" applyBorder="1" applyAlignment="1">
      <alignment vertical="top"/>
    </xf>
    <xf numFmtId="0" fontId="90" fillId="0" borderId="0" xfId="0" applyFont="1" applyAlignment="1">
      <alignment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90" fillId="0" borderId="0" xfId="0" applyFont="1"/>
    <xf numFmtId="0" fontId="90" fillId="0" borderId="0" xfId="0" applyFont="1" applyAlignment="1">
      <alignment wrapText="1"/>
    </xf>
    <xf numFmtId="0" fontId="96" fillId="0" borderId="13" xfId="0" applyFont="1" applyBorder="1" applyAlignment="1">
      <alignment horizontal="center" vertical="top"/>
    </xf>
    <xf numFmtId="0" fontId="96" fillId="0" borderId="10" xfId="0" applyFont="1" applyBorder="1" applyAlignment="1">
      <alignment horizontal="center" vertical="top"/>
    </xf>
    <xf numFmtId="0" fontId="96" fillId="0" borderId="11" xfId="0" applyFont="1" applyBorder="1" applyAlignment="1">
      <alignment horizontal="center" vertical="top"/>
    </xf>
    <xf numFmtId="0" fontId="56" fillId="0" borderId="6" xfId="0" applyFont="1" applyBorder="1" applyAlignment="1">
      <alignment horizontal="center" vertical="top" wrapText="1"/>
    </xf>
    <xf numFmtId="0" fontId="56" fillId="0" borderId="7" xfId="0" applyFont="1" applyBorder="1" applyAlignment="1">
      <alignment horizontal="center" vertical="top" wrapText="1"/>
    </xf>
    <xf numFmtId="0" fontId="56" fillId="0" borderId="6" xfId="0" applyFont="1" applyBorder="1" applyAlignment="1">
      <alignment horizontal="center" vertical="center"/>
    </xf>
    <xf numFmtId="0" fontId="56" fillId="0" borderId="9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 wrapText="1"/>
    </xf>
    <xf numFmtId="0" fontId="56" fillId="0" borderId="6" xfId="0" applyFont="1" applyBorder="1" applyAlignment="1">
      <alignment horizontal="center" vertical="center" wrapText="1"/>
    </xf>
    <xf numFmtId="0" fontId="56" fillId="0" borderId="9" xfId="0" applyFont="1" applyBorder="1" applyAlignment="1">
      <alignment horizontal="center" vertical="center" wrapText="1"/>
    </xf>
    <xf numFmtId="0" fontId="56" fillId="0" borderId="7" xfId="0" applyFont="1" applyBorder="1" applyAlignment="1">
      <alignment horizontal="center" vertical="center" wrapText="1"/>
    </xf>
    <xf numFmtId="0" fontId="92" fillId="0" borderId="6" xfId="0" applyFont="1" applyBorder="1" applyAlignment="1">
      <alignment horizontal="center" vertical="center"/>
    </xf>
    <xf numFmtId="0" fontId="92" fillId="0" borderId="9" xfId="0" applyFont="1" applyBorder="1" applyAlignment="1">
      <alignment horizontal="center" vertical="center"/>
    </xf>
    <xf numFmtId="0" fontId="9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165" fontId="92" fillId="0" borderId="6" xfId="1" applyNumberFormat="1" applyFont="1" applyBorder="1" applyAlignment="1">
      <alignment horizontal="center" vertical="center"/>
    </xf>
    <xf numFmtId="165" fontId="92" fillId="0" borderId="9" xfId="1" applyNumberFormat="1" applyFont="1" applyBorder="1" applyAlignment="1">
      <alignment horizontal="center" vertical="center"/>
    </xf>
    <xf numFmtId="165" fontId="92" fillId="0" borderId="7" xfId="1" applyNumberFormat="1" applyFont="1" applyBorder="1" applyAlignment="1">
      <alignment horizontal="center" vertical="center"/>
    </xf>
    <xf numFmtId="0" fontId="92" fillId="0" borderId="6" xfId="0" applyFont="1" applyBorder="1" applyAlignment="1">
      <alignment horizontal="center"/>
    </xf>
    <xf numFmtId="0" fontId="92" fillId="0" borderId="9" xfId="0" applyFont="1" applyBorder="1" applyAlignment="1">
      <alignment horizontal="center"/>
    </xf>
    <xf numFmtId="0" fontId="92" fillId="0" borderId="7" xfId="0" applyFont="1" applyBorder="1" applyAlignment="1">
      <alignment horizontal="center"/>
    </xf>
    <xf numFmtId="0" fontId="17" fillId="7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mailto:cf=j=@)&amp;@&#247;)&amp;# df l:js[t b//]6" TargetMode="Externa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view="pageBreakPreview" zoomScale="93" zoomScaleSheetLayoutView="93" workbookViewId="0">
      <selection activeCell="E36" sqref="E36"/>
    </sheetView>
  </sheetViews>
  <sheetFormatPr defaultRowHeight="19.149999999999999" customHeight="1"/>
  <cols>
    <col min="1" max="1" width="6" style="208" customWidth="1"/>
    <col min="2" max="2" width="44" style="106" customWidth="1"/>
    <col min="3" max="3" width="24" style="211" customWidth="1"/>
    <col min="4" max="4" width="8.28515625" style="207" customWidth="1"/>
    <col min="5" max="5" width="57.85546875" style="106" customWidth="1"/>
    <col min="6" max="6" width="23.85546875" style="211" customWidth="1"/>
    <col min="7" max="7" width="15.5703125" customWidth="1"/>
    <col min="8" max="8" width="11.5703125" bestFit="1" customWidth="1"/>
    <col min="10" max="10" width="18" bestFit="1" customWidth="1"/>
  </cols>
  <sheetData>
    <row r="1" spans="1:6" ht="19.149999999999999" customHeight="1">
      <c r="A1" s="552" t="s">
        <v>451</v>
      </c>
      <c r="B1" s="552"/>
      <c r="C1" s="552"/>
      <c r="D1" s="552"/>
      <c r="E1" s="552"/>
      <c r="F1" s="552"/>
    </row>
    <row r="2" spans="1:6" s="106" customFormat="1" ht="19.149999999999999" customHeight="1">
      <c r="A2" s="553" t="s">
        <v>548</v>
      </c>
      <c r="B2" s="553"/>
      <c r="C2" s="553"/>
      <c r="D2" s="553"/>
      <c r="E2" s="553"/>
      <c r="F2" s="553"/>
    </row>
    <row r="3" spans="1:6" s="217" customFormat="1" ht="19.149999999999999" customHeight="1">
      <c r="A3" s="216" t="s">
        <v>420</v>
      </c>
      <c r="B3" s="216" t="s">
        <v>452</v>
      </c>
      <c r="C3" s="216" t="s">
        <v>453</v>
      </c>
      <c r="D3" s="216" t="s">
        <v>420</v>
      </c>
      <c r="E3" s="216" t="s">
        <v>454</v>
      </c>
      <c r="F3" s="216" t="s">
        <v>453</v>
      </c>
    </row>
    <row r="4" spans="1:6" s="110" customFormat="1" ht="18" customHeight="1">
      <c r="A4" s="113">
        <v>1</v>
      </c>
      <c r="B4" s="111" t="s">
        <v>455</v>
      </c>
      <c r="C4" s="378">
        <f>aaya!G24</f>
        <v>9355000</v>
      </c>
      <c r="D4" s="209" t="s">
        <v>300</v>
      </c>
      <c r="E4" s="206" t="s">
        <v>456</v>
      </c>
      <c r="F4" s="209"/>
    </row>
    <row r="5" spans="1:6" s="110" customFormat="1" ht="18" customHeight="1">
      <c r="A5" s="113">
        <v>2</v>
      </c>
      <c r="B5" s="111" t="s">
        <v>457</v>
      </c>
      <c r="C5" s="378">
        <v>3300000</v>
      </c>
      <c r="D5" s="231">
        <v>1</v>
      </c>
      <c r="E5" s="396" t="s">
        <v>458</v>
      </c>
      <c r="F5" s="125">
        <v>4955000</v>
      </c>
    </row>
    <row r="6" spans="1:6" s="110" customFormat="1" ht="18" customHeight="1">
      <c r="A6" s="113">
        <v>3</v>
      </c>
      <c r="B6" s="111" t="s">
        <v>611</v>
      </c>
      <c r="C6" s="378">
        <v>100000</v>
      </c>
      <c r="D6" s="231">
        <v>2</v>
      </c>
      <c r="E6" s="109" t="s">
        <v>1325</v>
      </c>
      <c r="F6" s="125">
        <v>7800000</v>
      </c>
    </row>
    <row r="7" spans="1:6" s="110" customFormat="1" ht="18" customHeight="1">
      <c r="A7" s="113" t="s">
        <v>300</v>
      </c>
      <c r="B7" s="398" t="s">
        <v>455</v>
      </c>
      <c r="C7" s="389">
        <f>SUM(C4:C6)</f>
        <v>12755000</v>
      </c>
      <c r="D7" s="231"/>
      <c r="E7" s="108" t="s">
        <v>534</v>
      </c>
      <c r="F7" s="390">
        <f>SUM(F5:F6)</f>
        <v>12755000</v>
      </c>
    </row>
    <row r="8" spans="1:6" s="110" customFormat="1" ht="18" customHeight="1">
      <c r="A8" s="113" t="s">
        <v>305</v>
      </c>
      <c r="B8" s="397" t="s">
        <v>478</v>
      </c>
      <c r="C8" s="378"/>
      <c r="D8" s="231" t="s">
        <v>305</v>
      </c>
      <c r="E8" s="108" t="s">
        <v>478</v>
      </c>
      <c r="F8" s="125"/>
    </row>
    <row r="9" spans="1:6" s="110" customFormat="1" ht="18" customHeight="1">
      <c r="A9" s="113">
        <v>1</v>
      </c>
      <c r="B9" s="111" t="s">
        <v>527</v>
      </c>
      <c r="C9" s="378">
        <v>5060000</v>
      </c>
      <c r="D9" s="231">
        <v>1</v>
      </c>
      <c r="E9" s="109" t="s">
        <v>535</v>
      </c>
      <c r="F9" s="125">
        <v>5060000</v>
      </c>
    </row>
    <row r="10" spans="1:6" s="110" customFormat="1" ht="18" customHeight="1">
      <c r="A10" s="113">
        <v>2</v>
      </c>
      <c r="B10" s="111" t="s">
        <v>473</v>
      </c>
      <c r="C10" s="378">
        <v>48300000</v>
      </c>
      <c r="D10" s="231">
        <v>2</v>
      </c>
      <c r="E10" s="109" t="s">
        <v>536</v>
      </c>
      <c r="F10" s="125">
        <v>48300000</v>
      </c>
    </row>
    <row r="11" spans="1:6" s="110" customFormat="1" ht="37.5">
      <c r="A11" s="113">
        <v>3</v>
      </c>
      <c r="B11" s="111" t="s">
        <v>528</v>
      </c>
      <c r="C11" s="378">
        <v>3000000</v>
      </c>
      <c r="D11" s="231">
        <v>3</v>
      </c>
      <c r="E11" s="109" t="s">
        <v>528</v>
      </c>
      <c r="F11" s="125">
        <v>3000000</v>
      </c>
    </row>
    <row r="12" spans="1:6" s="112" customFormat="1" ht="18" customHeight="1">
      <c r="A12" s="113">
        <v>4</v>
      </c>
      <c r="B12" s="111" t="s">
        <v>529</v>
      </c>
      <c r="C12" s="378">
        <v>500000</v>
      </c>
      <c r="D12" s="231">
        <v>4</v>
      </c>
      <c r="E12" s="109" t="s">
        <v>529</v>
      </c>
      <c r="F12" s="125">
        <v>500000</v>
      </c>
    </row>
    <row r="13" spans="1:6" s="112" customFormat="1" ht="18" customHeight="1">
      <c r="A13" s="113"/>
      <c r="B13" s="399" t="s">
        <v>479</v>
      </c>
      <c r="C13" s="389">
        <f>SUM(C9:C12)</f>
        <v>56860000</v>
      </c>
      <c r="D13" s="231"/>
      <c r="E13" s="395" t="s">
        <v>609</v>
      </c>
      <c r="F13" s="390">
        <f>SUM(F9:F12)</f>
        <v>56860000</v>
      </c>
    </row>
    <row r="14" spans="1:6" s="112" customFormat="1" ht="18" customHeight="1">
      <c r="A14" s="113" t="s">
        <v>927</v>
      </c>
      <c r="B14" s="399" t="s">
        <v>476</v>
      </c>
      <c r="C14" s="379"/>
      <c r="D14" s="231" t="s">
        <v>927</v>
      </c>
      <c r="E14" s="114" t="s">
        <v>476</v>
      </c>
      <c r="F14" s="125"/>
    </row>
    <row r="15" spans="1:6" s="112" customFormat="1" ht="18" customHeight="1">
      <c r="A15" s="113">
        <v>1</v>
      </c>
      <c r="B15" s="111" t="s">
        <v>533</v>
      </c>
      <c r="C15" s="378">
        <v>34058000</v>
      </c>
      <c r="D15" s="231">
        <v>1</v>
      </c>
      <c r="E15" s="113" t="s">
        <v>302</v>
      </c>
      <c r="F15" s="125">
        <v>5000000</v>
      </c>
    </row>
    <row r="16" spans="1:6" s="112" customFormat="1" ht="18" customHeight="1">
      <c r="A16" s="113">
        <v>2</v>
      </c>
      <c r="B16" s="111" t="s">
        <v>530</v>
      </c>
      <c r="C16" s="378">
        <v>10000000</v>
      </c>
      <c r="D16" s="231">
        <v>2</v>
      </c>
      <c r="E16" s="113" t="s">
        <v>303</v>
      </c>
      <c r="F16" s="125">
        <v>4000000</v>
      </c>
    </row>
    <row r="17" spans="1:6" s="112" customFormat="1" ht="18" customHeight="1">
      <c r="A17" s="113">
        <v>3</v>
      </c>
      <c r="B17" s="111" t="s">
        <v>531</v>
      </c>
      <c r="C17" s="378">
        <v>19563000</v>
      </c>
      <c r="D17" s="231">
        <v>3</v>
      </c>
      <c r="E17" s="113" t="s">
        <v>540</v>
      </c>
      <c r="F17" s="125">
        <v>2505800</v>
      </c>
    </row>
    <row r="18" spans="1:6" s="112" customFormat="1" ht="18" customHeight="1">
      <c r="A18" s="113">
        <v>4</v>
      </c>
      <c r="B18" s="111" t="s">
        <v>1321</v>
      </c>
      <c r="C18" s="378">
        <v>3000000</v>
      </c>
      <c r="D18" s="231">
        <v>4</v>
      </c>
      <c r="E18" s="212" t="s">
        <v>541</v>
      </c>
      <c r="F18" s="125">
        <v>3758700</v>
      </c>
    </row>
    <row r="19" spans="1:6" s="112" customFormat="1" ht="18" customHeight="1">
      <c r="A19" s="113">
        <v>5</v>
      </c>
      <c r="B19" s="111" t="s">
        <v>532</v>
      </c>
      <c r="C19" s="378">
        <v>1200000</v>
      </c>
      <c r="D19" s="231">
        <v>5</v>
      </c>
      <c r="E19" s="212" t="s">
        <v>542</v>
      </c>
      <c r="F19" s="125">
        <v>3758700</v>
      </c>
    </row>
    <row r="20" spans="1:6" s="112" customFormat="1" ht="18" customHeight="1">
      <c r="A20" s="113"/>
      <c r="B20" s="399" t="s">
        <v>477</v>
      </c>
      <c r="C20" s="389">
        <f>SUM(C14:C19)</f>
        <v>67821000</v>
      </c>
      <c r="D20" s="231">
        <v>6</v>
      </c>
      <c r="E20" s="212" t="s">
        <v>543</v>
      </c>
      <c r="F20" s="125">
        <v>8750256</v>
      </c>
    </row>
    <row r="21" spans="1:6" s="112" customFormat="1" ht="18" customHeight="1">
      <c r="A21" s="113" t="s">
        <v>946</v>
      </c>
      <c r="B21" s="399" t="s">
        <v>1322</v>
      </c>
      <c r="C21" s="379"/>
      <c r="D21" s="231">
        <v>7</v>
      </c>
      <c r="E21" s="113" t="s">
        <v>544</v>
      </c>
      <c r="F21" s="125">
        <v>5833504</v>
      </c>
    </row>
    <row r="22" spans="1:6" s="112" customFormat="1" ht="18" customHeight="1">
      <c r="A22" s="113">
        <v>1</v>
      </c>
      <c r="B22" s="111" t="s">
        <v>1323</v>
      </c>
      <c r="C22" s="389">
        <v>1725000</v>
      </c>
      <c r="D22" s="231">
        <v>8</v>
      </c>
      <c r="E22" s="113" t="s">
        <v>482</v>
      </c>
      <c r="F22" s="125">
        <v>451040</v>
      </c>
    </row>
    <row r="23" spans="1:6" s="115" customFormat="1" ht="18" customHeight="1">
      <c r="A23" s="114"/>
      <c r="B23" s="108"/>
      <c r="C23" s="379"/>
      <c r="D23" s="231">
        <v>9</v>
      </c>
      <c r="E23" s="113" t="s">
        <v>316</v>
      </c>
      <c r="F23" s="125">
        <f>shiling!C24</f>
        <v>19073925</v>
      </c>
    </row>
    <row r="24" spans="1:6" s="112" customFormat="1" ht="18" customHeight="1">
      <c r="A24" s="114"/>
      <c r="B24" s="108"/>
      <c r="C24" s="379"/>
      <c r="D24" s="231">
        <v>10</v>
      </c>
      <c r="E24" s="113" t="s">
        <v>537</v>
      </c>
      <c r="F24" s="125">
        <v>489075</v>
      </c>
    </row>
    <row r="25" spans="1:6" s="112" customFormat="1" ht="18" customHeight="1">
      <c r="A25" s="114"/>
      <c r="B25" s="108"/>
      <c r="C25" s="379"/>
      <c r="D25" s="231">
        <v>11</v>
      </c>
      <c r="E25" s="113" t="s">
        <v>318</v>
      </c>
      <c r="F25" s="125">
        <f>shiling!C27</f>
        <v>9700000</v>
      </c>
    </row>
    <row r="26" spans="1:6" s="112" customFormat="1" ht="18" customHeight="1">
      <c r="A26" s="114"/>
      <c r="B26" s="108"/>
      <c r="C26" s="379"/>
      <c r="D26" s="231">
        <v>12</v>
      </c>
      <c r="E26" s="113" t="s">
        <v>482</v>
      </c>
      <c r="F26" s="125">
        <v>300000</v>
      </c>
    </row>
    <row r="27" spans="1:6" s="112" customFormat="1" ht="18" customHeight="1">
      <c r="A27" s="113"/>
      <c r="B27" s="108"/>
      <c r="C27" s="379"/>
      <c r="D27" s="231">
        <v>13</v>
      </c>
      <c r="E27" s="113" t="s">
        <v>320</v>
      </c>
      <c r="F27" s="125">
        <f>shiling!C30</f>
        <v>2940000</v>
      </c>
    </row>
    <row r="28" spans="1:6" s="112" customFormat="1" ht="18" customHeight="1">
      <c r="A28" s="113"/>
      <c r="B28" s="108"/>
      <c r="C28" s="379"/>
      <c r="D28" s="231">
        <v>14</v>
      </c>
      <c r="E28" s="109" t="s">
        <v>539</v>
      </c>
      <c r="F28" s="125">
        <v>60000</v>
      </c>
    </row>
    <row r="29" spans="1:6" s="112" customFormat="1" ht="18" customHeight="1">
      <c r="A29" s="113"/>
      <c r="B29" s="108"/>
      <c r="C29" s="379"/>
      <c r="D29" s="231">
        <v>15</v>
      </c>
      <c r="E29" s="109" t="s">
        <v>545</v>
      </c>
      <c r="F29" s="125">
        <f>shiling!C33</f>
        <v>1164000</v>
      </c>
    </row>
    <row r="30" spans="1:6" s="112" customFormat="1" ht="18" customHeight="1">
      <c r="A30" s="113"/>
      <c r="B30" s="108"/>
      <c r="C30" s="379"/>
      <c r="D30" s="231">
        <v>16</v>
      </c>
      <c r="E30" s="109" t="s">
        <v>538</v>
      </c>
      <c r="F30" s="125">
        <v>36000</v>
      </c>
    </row>
    <row r="31" spans="1:6" s="112" customFormat="1" ht="18" customHeight="1">
      <c r="A31" s="113"/>
      <c r="B31" s="108"/>
      <c r="C31" s="379"/>
      <c r="D31" s="231"/>
      <c r="E31" s="108" t="s">
        <v>546</v>
      </c>
      <c r="F31" s="390">
        <f>SUM(F15:F30)</f>
        <v>67821000</v>
      </c>
    </row>
    <row r="32" spans="1:6" s="112" customFormat="1" ht="18" customHeight="1">
      <c r="A32" s="113"/>
      <c r="B32" s="108"/>
      <c r="C32" s="379"/>
      <c r="D32" s="231" t="s">
        <v>946</v>
      </c>
      <c r="E32" s="108" t="s">
        <v>1322</v>
      </c>
      <c r="F32" s="210"/>
    </row>
    <row r="33" spans="1:7" s="112" customFormat="1" ht="18" customHeight="1">
      <c r="A33" s="113"/>
      <c r="B33" s="108"/>
      <c r="C33" s="379"/>
      <c r="D33" s="231">
        <v>1</v>
      </c>
      <c r="E33" s="109" t="s">
        <v>1323</v>
      </c>
      <c r="F33" s="390">
        <f>C22</f>
        <v>1725000</v>
      </c>
    </row>
    <row r="34" spans="1:7" s="213" customFormat="1" ht="18" customHeight="1">
      <c r="A34" s="114" t="s">
        <v>300</v>
      </c>
      <c r="B34" s="108" t="s">
        <v>459</v>
      </c>
      <c r="C34" s="389">
        <f>C7+C13+C20+C22</f>
        <v>139161000</v>
      </c>
      <c r="D34" s="387" t="s">
        <v>305</v>
      </c>
      <c r="E34" s="108" t="s">
        <v>1318</v>
      </c>
      <c r="F34" s="390">
        <f>F33+F31+F13+F7</f>
        <v>139161000</v>
      </c>
    </row>
    <row r="35" spans="1:7" s="213" customFormat="1" ht="18" customHeight="1">
      <c r="A35" s="214"/>
      <c r="B35" s="108" t="s">
        <v>1319</v>
      </c>
      <c r="C35" s="391">
        <f>F13+F5</f>
        <v>61815000</v>
      </c>
      <c r="D35" s="388"/>
      <c r="E35" s="108" t="s">
        <v>1324</v>
      </c>
      <c r="F35" s="392">
        <f>F33+F31+F6</f>
        <v>77346000</v>
      </c>
    </row>
    <row r="36" spans="1:7" s="136" customFormat="1" ht="18" customHeight="1">
      <c r="A36" s="214"/>
      <c r="B36" s="108" t="s">
        <v>547</v>
      </c>
      <c r="C36" s="393">
        <f>C35/C34*100</f>
        <v>44.41977278116714</v>
      </c>
      <c r="D36" s="386"/>
      <c r="E36" s="108" t="s">
        <v>610</v>
      </c>
      <c r="F36" s="394">
        <f>F35/F34*100</f>
        <v>55.580227218832867</v>
      </c>
      <c r="G36" s="219"/>
    </row>
    <row r="37" spans="1:7" s="218" customFormat="1" ht="19.149999999999999" customHeight="1">
      <c r="A37" s="215"/>
      <c r="D37" s="110"/>
    </row>
    <row r="38" spans="1:7" s="218" customFormat="1" ht="15.75" customHeight="1">
      <c r="A38" s="215"/>
      <c r="D38" s="215"/>
    </row>
    <row r="39" spans="1:7" s="218" customFormat="1" ht="15" customHeight="1">
      <c r="A39" s="215"/>
      <c r="D39" s="215"/>
    </row>
    <row r="40" spans="1:7" ht="19.149999999999999" customHeight="1">
      <c r="F40" s="97"/>
    </row>
  </sheetData>
  <mergeCells count="2">
    <mergeCell ref="A1:F1"/>
    <mergeCell ref="A2:F2"/>
  </mergeCells>
  <pageMargins left="0.24" right="0.19" top="0.2" bottom="0.2" header="0.2" footer="0.2"/>
  <pageSetup paperSize="9" scale="8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61"/>
  <sheetViews>
    <sheetView workbookViewId="0">
      <selection activeCell="B11" sqref="B11"/>
    </sheetView>
  </sheetViews>
  <sheetFormatPr defaultRowHeight="15"/>
  <cols>
    <col min="1" max="1" width="9.140625" style="514"/>
    <col min="2" max="2" width="47.42578125" style="144" customWidth="1"/>
    <col min="3" max="3" width="13.7109375" style="144" customWidth="1"/>
    <col min="4" max="16384" width="9.140625" style="144"/>
  </cols>
  <sheetData>
    <row r="1" spans="1:4" ht="24" customHeight="1">
      <c r="B1" s="571" t="s">
        <v>756</v>
      </c>
      <c r="C1" s="571"/>
      <c r="D1" s="425"/>
    </row>
    <row r="2" spans="1:4" ht="17.25">
      <c r="A2" s="571" t="s">
        <v>5</v>
      </c>
      <c r="B2" s="571"/>
      <c r="C2" s="571"/>
    </row>
    <row r="3" spans="1:4" ht="17.25">
      <c r="A3" s="571" t="s">
        <v>672</v>
      </c>
      <c r="B3" s="571"/>
      <c r="C3" s="571"/>
    </row>
    <row r="4" spans="1:4" ht="22.5">
      <c r="A4" s="574" t="s">
        <v>190</v>
      </c>
      <c r="B4" s="574"/>
      <c r="C4" s="574"/>
    </row>
    <row r="5" spans="1:4" ht="15.75">
      <c r="A5" s="515" t="s">
        <v>0</v>
      </c>
      <c r="B5" s="164" t="s">
        <v>655</v>
      </c>
      <c r="C5" s="39" t="s">
        <v>656</v>
      </c>
    </row>
    <row r="6" spans="1:4" ht="17.25">
      <c r="A6" s="515"/>
      <c r="B6" s="516" t="s">
        <v>657</v>
      </c>
      <c r="C6" s="39"/>
    </row>
    <row r="7" spans="1:4" ht="22.5">
      <c r="A7" s="167">
        <v>1</v>
      </c>
      <c r="B7" s="170" t="s">
        <v>658</v>
      </c>
      <c r="C7" s="145">
        <v>1</v>
      </c>
    </row>
    <row r="8" spans="1:4" ht="17.25">
      <c r="A8" s="167">
        <v>2</v>
      </c>
      <c r="B8" s="171" t="s">
        <v>226</v>
      </c>
      <c r="C8" s="145">
        <v>4</v>
      </c>
    </row>
    <row r="9" spans="1:4" ht="17.25">
      <c r="A9" s="167">
        <v>3</v>
      </c>
      <c r="B9" s="170" t="s">
        <v>222</v>
      </c>
      <c r="C9" s="145">
        <v>6</v>
      </c>
    </row>
    <row r="10" spans="1:4" ht="17.25">
      <c r="A10" s="167">
        <v>4</v>
      </c>
      <c r="B10" s="171" t="s">
        <v>223</v>
      </c>
      <c r="C10" s="145">
        <v>7</v>
      </c>
    </row>
    <row r="11" spans="1:4" ht="17.25">
      <c r="A11" s="167">
        <v>5</v>
      </c>
      <c r="B11" s="171" t="s">
        <v>225</v>
      </c>
      <c r="C11" s="145">
        <v>7</v>
      </c>
    </row>
    <row r="12" spans="1:4" ht="17.25">
      <c r="A12" s="167">
        <v>6</v>
      </c>
      <c r="B12" s="170" t="s">
        <v>202</v>
      </c>
      <c r="C12" s="145">
        <v>8</v>
      </c>
    </row>
    <row r="13" spans="1:4" ht="17.25">
      <c r="A13" s="167">
        <v>7</v>
      </c>
      <c r="B13" s="170" t="s">
        <v>203</v>
      </c>
      <c r="C13" s="145">
        <v>8</v>
      </c>
    </row>
    <row r="14" spans="1:4" ht="17.25">
      <c r="A14" s="167">
        <v>8</v>
      </c>
      <c r="B14" s="170" t="s">
        <v>229</v>
      </c>
      <c r="C14" s="145">
        <v>11</v>
      </c>
    </row>
    <row r="15" spans="1:4" ht="17.25">
      <c r="A15" s="167">
        <v>9</v>
      </c>
      <c r="B15" s="170" t="s">
        <v>213</v>
      </c>
      <c r="C15" s="145">
        <v>13</v>
      </c>
    </row>
    <row r="16" spans="1:4" ht="17.25">
      <c r="A16" s="167">
        <v>10</v>
      </c>
      <c r="B16" s="170" t="s">
        <v>219</v>
      </c>
      <c r="C16" s="145">
        <v>15</v>
      </c>
    </row>
    <row r="17" spans="1:3" ht="17.25">
      <c r="A17" s="167">
        <v>11</v>
      </c>
      <c r="B17" s="170" t="s">
        <v>218</v>
      </c>
      <c r="C17" s="145">
        <v>15</v>
      </c>
    </row>
    <row r="18" spans="1:3" ht="17.25">
      <c r="A18" s="167"/>
      <c r="B18" s="516" t="s">
        <v>659</v>
      </c>
      <c r="C18" s="517"/>
    </row>
    <row r="19" spans="1:3" ht="21">
      <c r="A19" s="167">
        <v>1</v>
      </c>
      <c r="B19" s="170" t="s">
        <v>660</v>
      </c>
      <c r="C19" s="145">
        <v>1</v>
      </c>
    </row>
    <row r="20" spans="1:3" ht="17.25">
      <c r="A20" s="167">
        <v>2</v>
      </c>
      <c r="B20" s="170" t="s">
        <v>191</v>
      </c>
      <c r="C20" s="145">
        <v>1</v>
      </c>
    </row>
    <row r="21" spans="1:3" ht="19.5">
      <c r="A21" s="167">
        <v>3</v>
      </c>
      <c r="B21" s="170" t="s">
        <v>661</v>
      </c>
      <c r="C21" s="145">
        <v>6</v>
      </c>
    </row>
    <row r="22" spans="1:3" ht="17.25">
      <c r="A22" s="167">
        <v>4</v>
      </c>
      <c r="B22" s="170" t="s">
        <v>214</v>
      </c>
      <c r="C22" s="145">
        <v>13</v>
      </c>
    </row>
    <row r="23" spans="1:3" ht="17.25">
      <c r="A23" s="167">
        <v>5</v>
      </c>
      <c r="B23" s="170" t="s">
        <v>192</v>
      </c>
      <c r="C23" s="145">
        <v>14</v>
      </c>
    </row>
    <row r="24" spans="1:3" ht="17.25">
      <c r="A24" s="167"/>
      <c r="B24" s="516" t="s">
        <v>662</v>
      </c>
      <c r="C24" s="145"/>
    </row>
    <row r="25" spans="1:3" ht="17.25">
      <c r="A25" s="167">
        <v>1</v>
      </c>
      <c r="B25" s="170" t="s">
        <v>194</v>
      </c>
      <c r="C25" s="145">
        <v>2</v>
      </c>
    </row>
    <row r="26" spans="1:3" ht="17.25">
      <c r="A26" s="167"/>
      <c r="B26" s="516" t="s">
        <v>663</v>
      </c>
      <c r="C26" s="170"/>
    </row>
    <row r="27" spans="1:3" ht="17.25">
      <c r="A27" s="167">
        <v>1</v>
      </c>
      <c r="B27" s="171" t="s">
        <v>227</v>
      </c>
      <c r="C27" s="167">
        <v>4</v>
      </c>
    </row>
    <row r="28" spans="1:3" ht="17.25">
      <c r="A28" s="167">
        <v>2</v>
      </c>
      <c r="B28" s="170" t="s">
        <v>248</v>
      </c>
      <c r="C28" s="167">
        <v>5</v>
      </c>
    </row>
    <row r="29" spans="1:3" ht="34.5">
      <c r="A29" s="167">
        <v>3</v>
      </c>
      <c r="B29" s="171" t="s">
        <v>221</v>
      </c>
      <c r="C29" s="167">
        <v>6</v>
      </c>
    </row>
    <row r="30" spans="1:3" ht="17.25">
      <c r="A30" s="167">
        <v>4</v>
      </c>
      <c r="B30" s="170" t="s">
        <v>209</v>
      </c>
      <c r="C30" s="167">
        <v>9</v>
      </c>
    </row>
    <row r="31" spans="1:3" ht="17.25">
      <c r="A31" s="167">
        <v>5</v>
      </c>
      <c r="B31" s="170" t="s">
        <v>204</v>
      </c>
      <c r="C31" s="167">
        <v>10</v>
      </c>
    </row>
    <row r="32" spans="1:3" ht="17.25">
      <c r="A32" s="167">
        <v>6</v>
      </c>
      <c r="B32" s="170" t="s">
        <v>230</v>
      </c>
      <c r="C32" s="167">
        <v>11</v>
      </c>
    </row>
    <row r="33" spans="1:3" ht="17.25">
      <c r="A33" s="167">
        <v>7</v>
      </c>
      <c r="B33" s="170" t="s">
        <v>231</v>
      </c>
      <c r="C33" s="167">
        <v>11</v>
      </c>
    </row>
    <row r="34" spans="1:3" ht="34.5">
      <c r="A34" s="167">
        <v>8</v>
      </c>
      <c r="B34" s="171" t="s">
        <v>217</v>
      </c>
      <c r="C34" s="167">
        <v>15</v>
      </c>
    </row>
    <row r="35" spans="1:3" ht="17.25">
      <c r="A35" s="167"/>
      <c r="B35" s="516" t="s">
        <v>664</v>
      </c>
      <c r="C35" s="170"/>
    </row>
    <row r="36" spans="1:3" ht="17.25">
      <c r="A36" s="167">
        <v>1</v>
      </c>
      <c r="B36" s="170" t="s">
        <v>199</v>
      </c>
      <c r="C36" s="167">
        <v>3</v>
      </c>
    </row>
    <row r="37" spans="1:3" ht="17.25">
      <c r="A37" s="167">
        <v>2</v>
      </c>
      <c r="B37" s="171" t="s">
        <v>224</v>
      </c>
      <c r="C37" s="167">
        <v>7</v>
      </c>
    </row>
    <row r="38" spans="1:3" ht="17.25">
      <c r="A38" s="167">
        <v>3</v>
      </c>
      <c r="B38" s="170" t="s">
        <v>200</v>
      </c>
      <c r="C38" s="167">
        <v>8</v>
      </c>
    </row>
    <row r="39" spans="1:3" ht="17.25">
      <c r="A39" s="167">
        <v>4</v>
      </c>
      <c r="B39" s="170" t="s">
        <v>201</v>
      </c>
      <c r="C39" s="167">
        <v>8</v>
      </c>
    </row>
    <row r="40" spans="1:3" ht="17.25">
      <c r="A40" s="167">
        <v>5</v>
      </c>
      <c r="B40" s="170" t="s">
        <v>251</v>
      </c>
      <c r="C40" s="167">
        <v>9</v>
      </c>
    </row>
    <row r="41" spans="1:3" ht="17.25">
      <c r="A41" s="167">
        <v>6</v>
      </c>
      <c r="B41" s="170" t="s">
        <v>207</v>
      </c>
      <c r="C41" s="167">
        <v>9</v>
      </c>
    </row>
    <row r="42" spans="1:3" ht="17.25">
      <c r="A42" s="167">
        <v>7</v>
      </c>
      <c r="B42" s="170" t="s">
        <v>208</v>
      </c>
      <c r="C42" s="167">
        <v>9</v>
      </c>
    </row>
    <row r="43" spans="1:3" ht="17.25">
      <c r="A43" s="167">
        <v>8</v>
      </c>
      <c r="B43" s="170" t="s">
        <v>210</v>
      </c>
      <c r="C43" s="167">
        <v>9</v>
      </c>
    </row>
    <row r="44" spans="1:3" ht="17.25">
      <c r="A44" s="167">
        <v>9</v>
      </c>
      <c r="B44" s="171" t="s">
        <v>216</v>
      </c>
      <c r="C44" s="167">
        <v>12</v>
      </c>
    </row>
    <row r="45" spans="1:3" ht="17.25">
      <c r="A45" s="167">
        <v>10</v>
      </c>
      <c r="B45" s="170" t="s">
        <v>665</v>
      </c>
      <c r="C45" s="167">
        <v>14</v>
      </c>
    </row>
    <row r="46" spans="1:3" ht="17.25">
      <c r="A46" s="167">
        <v>11</v>
      </c>
      <c r="B46" s="170" t="s">
        <v>218</v>
      </c>
      <c r="C46" s="167">
        <v>15</v>
      </c>
    </row>
    <row r="47" spans="1:3" ht="17.25">
      <c r="A47" s="167">
        <v>12</v>
      </c>
      <c r="B47" s="170" t="s">
        <v>220</v>
      </c>
      <c r="C47" s="167">
        <v>15</v>
      </c>
    </row>
    <row r="48" spans="1:3" ht="17.25">
      <c r="A48" s="167"/>
      <c r="B48" s="516" t="s">
        <v>666</v>
      </c>
      <c r="C48" s="167"/>
    </row>
    <row r="49" spans="1:3" ht="17.25">
      <c r="A49" s="167">
        <v>1</v>
      </c>
      <c r="B49" s="170" t="s">
        <v>193</v>
      </c>
      <c r="C49" s="167">
        <v>2</v>
      </c>
    </row>
    <row r="50" spans="1:3" ht="34.5">
      <c r="A50" s="167">
        <v>2</v>
      </c>
      <c r="B50" s="171" t="s">
        <v>196</v>
      </c>
      <c r="C50" s="167">
        <v>2</v>
      </c>
    </row>
    <row r="51" spans="1:3" ht="17.25">
      <c r="A51" s="167">
        <v>3</v>
      </c>
      <c r="B51" s="170" t="s">
        <v>206</v>
      </c>
      <c r="C51" s="167">
        <v>5</v>
      </c>
    </row>
    <row r="52" spans="1:3" ht="17.25">
      <c r="A52" s="167"/>
      <c r="B52" s="516" t="s">
        <v>667</v>
      </c>
      <c r="C52" s="170"/>
    </row>
    <row r="53" spans="1:3" ht="34.5">
      <c r="A53" s="167">
        <v>1</v>
      </c>
      <c r="B53" s="171" t="s">
        <v>215</v>
      </c>
      <c r="C53" s="167">
        <v>12</v>
      </c>
    </row>
    <row r="54" spans="1:3" ht="17.25">
      <c r="A54" s="167"/>
      <c r="B54" s="516" t="s">
        <v>307</v>
      </c>
      <c r="C54" s="167"/>
    </row>
    <row r="55" spans="1:3" ht="34.5">
      <c r="A55" s="518">
        <v>1</v>
      </c>
      <c r="B55" s="171" t="s">
        <v>195</v>
      </c>
      <c r="C55" s="167">
        <v>2</v>
      </c>
    </row>
    <row r="56" spans="1:3" ht="17.25">
      <c r="A56" s="167"/>
      <c r="B56" s="516" t="s">
        <v>668</v>
      </c>
      <c r="C56" s="167"/>
    </row>
    <row r="57" spans="1:3" ht="17.25">
      <c r="A57" s="167">
        <v>1</v>
      </c>
      <c r="B57" s="170" t="s">
        <v>205</v>
      </c>
      <c r="C57" s="167">
        <v>5</v>
      </c>
    </row>
    <row r="58" spans="1:3" ht="17.25">
      <c r="A58" s="167"/>
      <c r="B58" s="516" t="s">
        <v>669</v>
      </c>
      <c r="C58" s="167"/>
    </row>
    <row r="59" spans="1:3" ht="17.25">
      <c r="A59" s="167">
        <v>1</v>
      </c>
      <c r="B59" s="170" t="s">
        <v>211</v>
      </c>
      <c r="C59" s="167">
        <v>13</v>
      </c>
    </row>
    <row r="60" spans="1:3" ht="17.25">
      <c r="A60" s="167"/>
      <c r="B60" s="516" t="s">
        <v>670</v>
      </c>
      <c r="C60" s="167"/>
    </row>
    <row r="61" spans="1:3" ht="17.25">
      <c r="A61" s="167">
        <v>1</v>
      </c>
      <c r="B61" s="170" t="s">
        <v>212</v>
      </c>
      <c r="C61" s="167">
        <v>13</v>
      </c>
    </row>
  </sheetData>
  <mergeCells count="4">
    <mergeCell ref="A2:C2"/>
    <mergeCell ref="A4:C4"/>
    <mergeCell ref="A3:C3"/>
    <mergeCell ref="B1:C1"/>
  </mergeCells>
  <pageMargins left="0.7" right="0.7" top="0.35" bottom="0.43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34"/>
  <sheetViews>
    <sheetView workbookViewId="0">
      <selection activeCell="B14" sqref="B14"/>
    </sheetView>
  </sheetViews>
  <sheetFormatPr defaultRowHeight="15"/>
  <cols>
    <col min="1" max="1" width="9.140625" style="157"/>
    <col min="2" max="2" width="56.42578125" style="144" customWidth="1"/>
    <col min="3" max="3" width="12.85546875" style="144" customWidth="1"/>
    <col min="4" max="16384" width="9.140625" style="144"/>
  </cols>
  <sheetData>
    <row r="1" spans="1:3" ht="13.5" customHeight="1">
      <c r="B1" s="610" t="s">
        <v>757</v>
      </c>
      <c r="C1" s="610"/>
    </row>
    <row r="2" spans="1:3" ht="19.5" customHeight="1">
      <c r="A2" s="571" t="s">
        <v>672</v>
      </c>
      <c r="B2" s="571"/>
      <c r="C2" s="571"/>
    </row>
    <row r="3" spans="1:3" ht="25.5" customHeight="1">
      <c r="A3" s="574" t="s">
        <v>645</v>
      </c>
      <c r="B3" s="574"/>
      <c r="C3" s="574"/>
    </row>
    <row r="4" spans="1:3" ht="15.75">
      <c r="A4" s="164" t="s">
        <v>0</v>
      </c>
      <c r="B4" s="164" t="s">
        <v>1</v>
      </c>
      <c r="C4" s="164" t="s">
        <v>351</v>
      </c>
    </row>
    <row r="5" spans="1:3" ht="34.5">
      <c r="A5" s="167">
        <v>1</v>
      </c>
      <c r="B5" s="171" t="s">
        <v>1333</v>
      </c>
      <c r="C5" s="167">
        <v>1</v>
      </c>
    </row>
    <row r="6" spans="1:3" ht="17.25">
      <c r="A6" s="167">
        <v>2</v>
      </c>
      <c r="B6" s="170" t="s">
        <v>646</v>
      </c>
      <c r="C6" s="167">
        <v>1</v>
      </c>
    </row>
    <row r="7" spans="1:3" ht="17.25">
      <c r="A7" s="167">
        <v>3</v>
      </c>
      <c r="B7" s="170" t="s">
        <v>95</v>
      </c>
      <c r="C7" s="167">
        <v>1</v>
      </c>
    </row>
    <row r="8" spans="1:3" ht="34.5">
      <c r="A8" s="167">
        <v>4</v>
      </c>
      <c r="B8" s="171" t="s">
        <v>97</v>
      </c>
      <c r="C8" s="167">
        <v>2</v>
      </c>
    </row>
    <row r="9" spans="1:3" ht="17.25">
      <c r="A9" s="167">
        <v>5</v>
      </c>
      <c r="B9" s="171" t="s">
        <v>1335</v>
      </c>
      <c r="C9" s="167">
        <v>2</v>
      </c>
    </row>
    <row r="10" spans="1:3" ht="34.5">
      <c r="A10" s="167">
        <v>6</v>
      </c>
      <c r="B10" s="171" t="s">
        <v>98</v>
      </c>
      <c r="C10" s="167">
        <v>3</v>
      </c>
    </row>
    <row r="11" spans="1:3" ht="17.25">
      <c r="A11" s="167">
        <v>7</v>
      </c>
      <c r="B11" s="171" t="s">
        <v>107</v>
      </c>
      <c r="C11" s="167">
        <v>3</v>
      </c>
    </row>
    <row r="12" spans="1:3" ht="17.25">
      <c r="A12" s="167">
        <v>8</v>
      </c>
      <c r="B12" s="171" t="s">
        <v>102</v>
      </c>
      <c r="C12" s="167">
        <v>4</v>
      </c>
    </row>
    <row r="13" spans="1:3" ht="17.25">
      <c r="A13" s="167">
        <v>9</v>
      </c>
      <c r="B13" s="171" t="s">
        <v>103</v>
      </c>
      <c r="C13" s="167">
        <v>4</v>
      </c>
    </row>
    <row r="14" spans="1:3" ht="27" customHeight="1">
      <c r="A14" s="167">
        <v>10</v>
      </c>
      <c r="B14" s="171" t="s">
        <v>647</v>
      </c>
      <c r="C14" s="167">
        <v>4</v>
      </c>
    </row>
    <row r="15" spans="1:3" ht="17.25">
      <c r="A15" s="167">
        <v>11</v>
      </c>
      <c r="B15" s="170" t="s">
        <v>105</v>
      </c>
      <c r="C15" s="167">
        <v>5</v>
      </c>
    </row>
    <row r="16" spans="1:3" ht="19.5">
      <c r="A16" s="167">
        <v>12</v>
      </c>
      <c r="B16" s="171" t="s">
        <v>648</v>
      </c>
      <c r="C16" s="513" t="s">
        <v>649</v>
      </c>
    </row>
    <row r="17" spans="1:3" ht="25.5" customHeight="1">
      <c r="A17" s="167">
        <v>13</v>
      </c>
      <c r="B17" s="171" t="s">
        <v>110</v>
      </c>
      <c r="C17" s="167">
        <v>6</v>
      </c>
    </row>
    <row r="18" spans="1:3" ht="23.25" customHeight="1">
      <c r="A18" s="167">
        <v>14</v>
      </c>
      <c r="B18" s="171" t="s">
        <v>99</v>
      </c>
      <c r="C18" s="167">
        <v>6</v>
      </c>
    </row>
    <row r="19" spans="1:3" ht="17.25">
      <c r="A19" s="167">
        <v>15</v>
      </c>
      <c r="B19" s="170" t="s">
        <v>100</v>
      </c>
      <c r="C19" s="167">
        <v>7</v>
      </c>
    </row>
    <row r="20" spans="1:3" ht="17.25">
      <c r="A20" s="167">
        <v>16</v>
      </c>
      <c r="B20" s="170" t="s">
        <v>650</v>
      </c>
      <c r="C20" s="167">
        <v>7</v>
      </c>
    </row>
    <row r="21" spans="1:3" ht="19.5">
      <c r="A21" s="167">
        <v>17</v>
      </c>
      <c r="B21" s="170" t="s">
        <v>651</v>
      </c>
      <c r="C21" s="167">
        <v>8</v>
      </c>
    </row>
    <row r="22" spans="1:3" ht="34.5">
      <c r="A22" s="167">
        <v>18</v>
      </c>
      <c r="B22" s="171" t="s">
        <v>101</v>
      </c>
      <c r="C22" s="167">
        <v>8</v>
      </c>
    </row>
    <row r="23" spans="1:3" ht="17.25">
      <c r="A23" s="167">
        <v>19</v>
      </c>
      <c r="B23" s="170" t="s">
        <v>652</v>
      </c>
      <c r="C23" s="167">
        <v>9</v>
      </c>
    </row>
    <row r="24" spans="1:3" ht="17.25">
      <c r="A24" s="167">
        <v>20</v>
      </c>
      <c r="B24" s="170" t="s">
        <v>249</v>
      </c>
      <c r="C24" s="167">
        <v>9</v>
      </c>
    </row>
    <row r="25" spans="1:3" ht="17.25">
      <c r="A25" s="167">
        <v>21</v>
      </c>
      <c r="B25" s="170" t="s">
        <v>106</v>
      </c>
      <c r="C25" s="167">
        <v>9</v>
      </c>
    </row>
    <row r="26" spans="1:3" ht="19.5">
      <c r="A26" s="167">
        <v>22</v>
      </c>
      <c r="B26" s="170" t="s">
        <v>111</v>
      </c>
      <c r="C26" s="167">
        <v>11</v>
      </c>
    </row>
    <row r="27" spans="1:3" ht="28.5" customHeight="1">
      <c r="A27" s="167">
        <v>23</v>
      </c>
      <c r="B27" s="171" t="s">
        <v>653</v>
      </c>
      <c r="C27" s="167">
        <v>11</v>
      </c>
    </row>
    <row r="28" spans="1:3" ht="17.25">
      <c r="A28" s="167">
        <v>24</v>
      </c>
      <c r="B28" s="170" t="s">
        <v>104</v>
      </c>
      <c r="C28" s="167">
        <v>11</v>
      </c>
    </row>
    <row r="29" spans="1:3" ht="39">
      <c r="A29" s="167">
        <v>25</v>
      </c>
      <c r="B29" s="171" t="s">
        <v>654</v>
      </c>
      <c r="C29" s="167">
        <v>12</v>
      </c>
    </row>
    <row r="30" spans="1:3" ht="19.5">
      <c r="A30" s="167">
        <v>26</v>
      </c>
      <c r="B30" s="170" t="s">
        <v>108</v>
      </c>
      <c r="C30" s="167">
        <v>13</v>
      </c>
    </row>
    <row r="31" spans="1:3" ht="19.5">
      <c r="A31" s="167">
        <v>27</v>
      </c>
      <c r="B31" s="170" t="s">
        <v>109</v>
      </c>
      <c r="C31" s="167">
        <v>13</v>
      </c>
    </row>
    <row r="32" spans="1:3" ht="17.25">
      <c r="A32" s="167">
        <v>28</v>
      </c>
      <c r="B32" s="170" t="s">
        <v>96</v>
      </c>
      <c r="C32" s="167">
        <v>14</v>
      </c>
    </row>
    <row r="33" spans="1:3" ht="17.25">
      <c r="A33" s="167">
        <v>29</v>
      </c>
      <c r="B33" s="170" t="s">
        <v>239</v>
      </c>
      <c r="C33" s="167">
        <v>15</v>
      </c>
    </row>
    <row r="34" spans="1:3" ht="17.25">
      <c r="A34" s="167">
        <v>30</v>
      </c>
      <c r="B34" s="170" t="s">
        <v>1334</v>
      </c>
      <c r="C34" s="167">
        <v>1</v>
      </c>
    </row>
  </sheetData>
  <mergeCells count="3">
    <mergeCell ref="A3:C3"/>
    <mergeCell ref="A2:C2"/>
    <mergeCell ref="B1:C1"/>
  </mergeCells>
  <pageMargins left="0.7" right="0.7" top="0.46" bottom="0.43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20"/>
  <sheetViews>
    <sheetView workbookViewId="0">
      <selection activeCell="B8" sqref="B8"/>
    </sheetView>
  </sheetViews>
  <sheetFormatPr defaultRowHeight="15"/>
  <cols>
    <col min="1" max="1" width="9.140625" style="157"/>
    <col min="2" max="2" width="62.28515625" style="144" customWidth="1"/>
    <col min="3" max="3" width="12.85546875" style="144" customWidth="1"/>
    <col min="4" max="16384" width="9.140625" style="144"/>
  </cols>
  <sheetData>
    <row r="1" spans="1:3" ht="17.25">
      <c r="B1" s="441" t="s">
        <v>755</v>
      </c>
    </row>
    <row r="2" spans="1:3" ht="17.25">
      <c r="A2" s="441"/>
      <c r="B2" s="441" t="s">
        <v>673</v>
      </c>
      <c r="C2" s="441"/>
    </row>
    <row r="3" spans="1:3" ht="42.75" customHeight="1">
      <c r="A3" s="613" t="s">
        <v>674</v>
      </c>
      <c r="B3" s="613"/>
      <c r="C3" s="613"/>
    </row>
    <row r="4" spans="1:3" ht="15.75">
      <c r="A4" s="164" t="s">
        <v>0</v>
      </c>
      <c r="B4" s="164" t="s">
        <v>1</v>
      </c>
      <c r="C4" s="164" t="s">
        <v>2</v>
      </c>
    </row>
    <row r="5" spans="1:3" ht="17.25">
      <c r="A5" s="164"/>
      <c r="B5" s="516" t="s">
        <v>9</v>
      </c>
      <c r="C5" s="164"/>
    </row>
    <row r="6" spans="1:3" ht="17.25">
      <c r="A6" s="167">
        <v>1</v>
      </c>
      <c r="B6" s="170" t="s">
        <v>174</v>
      </c>
      <c r="C6" s="145"/>
    </row>
    <row r="7" spans="1:3" ht="17.25">
      <c r="A7" s="167">
        <v>2</v>
      </c>
      <c r="B7" s="170" t="s">
        <v>175</v>
      </c>
      <c r="C7" s="145"/>
    </row>
    <row r="8" spans="1:3" ht="17.25">
      <c r="A8" s="167">
        <v>3</v>
      </c>
      <c r="B8" s="170" t="s">
        <v>176</v>
      </c>
      <c r="C8" s="145"/>
    </row>
    <row r="9" spans="1:3" ht="17.25">
      <c r="A9" s="167">
        <v>4</v>
      </c>
      <c r="B9" s="170" t="s">
        <v>177</v>
      </c>
      <c r="C9" s="145"/>
    </row>
    <row r="10" spans="1:3" ht="17.25">
      <c r="A10" s="167">
        <v>5</v>
      </c>
      <c r="B10" s="170" t="s">
        <v>178</v>
      </c>
      <c r="C10" s="145"/>
    </row>
    <row r="11" spans="1:3" ht="17.25">
      <c r="A11" s="167">
        <v>6</v>
      </c>
      <c r="B11" s="170" t="s">
        <v>179</v>
      </c>
      <c r="C11" s="145"/>
    </row>
    <row r="12" spans="1:3" ht="17.25">
      <c r="A12" s="167">
        <v>7</v>
      </c>
      <c r="B12" s="170" t="s">
        <v>675</v>
      </c>
      <c r="C12" s="145"/>
    </row>
    <row r="13" spans="1:3" ht="17.25">
      <c r="A13" s="167">
        <v>8</v>
      </c>
      <c r="B13" s="170" t="s">
        <v>180</v>
      </c>
      <c r="C13" s="145"/>
    </row>
    <row r="14" spans="1:3" ht="17.25">
      <c r="A14" s="167">
        <v>9</v>
      </c>
      <c r="B14" s="170" t="s">
        <v>181</v>
      </c>
      <c r="C14" s="145"/>
    </row>
    <row r="15" spans="1:3" ht="17.25">
      <c r="A15" s="167"/>
      <c r="B15" s="516" t="s">
        <v>7</v>
      </c>
      <c r="C15" s="517"/>
    </row>
    <row r="16" spans="1:3" ht="17.25">
      <c r="A16" s="167">
        <v>1</v>
      </c>
      <c r="B16" s="170" t="s">
        <v>129</v>
      </c>
      <c r="C16" s="145"/>
    </row>
    <row r="17" spans="1:3" ht="17.25">
      <c r="A17" s="167">
        <v>2</v>
      </c>
      <c r="B17" s="170" t="s">
        <v>130</v>
      </c>
      <c r="C17" s="145"/>
    </row>
    <row r="18" spans="1:3" ht="17.25">
      <c r="A18" s="167">
        <v>3</v>
      </c>
      <c r="B18" s="170" t="s">
        <v>131</v>
      </c>
      <c r="C18" s="145"/>
    </row>
    <row r="19" spans="1:3" ht="17.25">
      <c r="A19" s="167">
        <v>4</v>
      </c>
      <c r="B19" s="170" t="s">
        <v>132</v>
      </c>
      <c r="C19" s="145"/>
    </row>
    <row r="20" spans="1:3" ht="17.25">
      <c r="A20" s="167">
        <v>5</v>
      </c>
      <c r="B20" s="171" t="s">
        <v>133</v>
      </c>
      <c r="C20" s="145"/>
    </row>
    <row r="21" spans="1:3" ht="17.25">
      <c r="A21" s="167">
        <v>6</v>
      </c>
      <c r="B21" s="170" t="s">
        <v>134</v>
      </c>
      <c r="C21" s="145"/>
    </row>
    <row r="22" spans="1:3" ht="17.25">
      <c r="A22" s="167">
        <v>7</v>
      </c>
      <c r="B22" s="170" t="s">
        <v>135</v>
      </c>
      <c r="C22" s="145"/>
    </row>
    <row r="23" spans="1:3" ht="17.25">
      <c r="A23" s="167">
        <v>8</v>
      </c>
      <c r="B23" s="170" t="s">
        <v>136</v>
      </c>
      <c r="C23" s="145"/>
    </row>
    <row r="24" spans="1:3" ht="34.5">
      <c r="A24" s="167">
        <v>9</v>
      </c>
      <c r="B24" s="171" t="s">
        <v>137</v>
      </c>
      <c r="C24" s="145"/>
    </row>
    <row r="25" spans="1:3" ht="17.25">
      <c r="A25" s="167">
        <v>10</v>
      </c>
      <c r="B25" s="170" t="s">
        <v>138</v>
      </c>
      <c r="C25" s="145"/>
    </row>
    <row r="26" spans="1:3" ht="17.25">
      <c r="A26" s="167">
        <v>11</v>
      </c>
      <c r="B26" s="170" t="s">
        <v>197</v>
      </c>
      <c r="C26" s="145"/>
    </row>
    <row r="27" spans="1:3" ht="17.25">
      <c r="A27" s="167"/>
      <c r="B27" s="516" t="s">
        <v>10</v>
      </c>
      <c r="C27" s="145"/>
    </row>
    <row r="28" spans="1:3" ht="17.25">
      <c r="A28" s="167">
        <v>1</v>
      </c>
      <c r="B28" s="171" t="s">
        <v>232</v>
      </c>
      <c r="C28" s="145"/>
    </row>
    <row r="29" spans="1:3" ht="17.25">
      <c r="A29" s="167">
        <v>2</v>
      </c>
      <c r="B29" s="171" t="s">
        <v>233</v>
      </c>
      <c r="C29" s="145"/>
    </row>
    <row r="30" spans="1:3" ht="17.25">
      <c r="A30" s="167">
        <v>3</v>
      </c>
      <c r="B30" s="171" t="s">
        <v>234</v>
      </c>
      <c r="C30" s="145"/>
    </row>
    <row r="31" spans="1:3" ht="17.25">
      <c r="A31" s="167">
        <v>4</v>
      </c>
      <c r="B31" s="171" t="s">
        <v>235</v>
      </c>
      <c r="C31" s="145"/>
    </row>
    <row r="32" spans="1:3" ht="17.25">
      <c r="A32" s="167">
        <v>5</v>
      </c>
      <c r="B32" s="171" t="s">
        <v>236</v>
      </c>
      <c r="C32" s="145"/>
    </row>
    <row r="33" spans="1:3" ht="17.25">
      <c r="A33" s="167">
        <v>6</v>
      </c>
      <c r="B33" s="171" t="s">
        <v>237</v>
      </c>
      <c r="C33" s="145"/>
    </row>
    <row r="34" spans="1:3" ht="17.25">
      <c r="A34" s="167"/>
      <c r="B34" s="516" t="s">
        <v>12</v>
      </c>
      <c r="C34" s="170"/>
    </row>
    <row r="35" spans="1:3" ht="17.25">
      <c r="A35" s="167">
        <v>1</v>
      </c>
      <c r="B35" s="171" t="s">
        <v>112</v>
      </c>
      <c r="C35" s="170"/>
    </row>
    <row r="36" spans="1:3" ht="17.25">
      <c r="A36" s="167">
        <v>2</v>
      </c>
      <c r="B36" s="171" t="s">
        <v>113</v>
      </c>
      <c r="C36" s="170"/>
    </row>
    <row r="37" spans="1:3" ht="17.25">
      <c r="A37" s="167">
        <v>3</v>
      </c>
      <c r="B37" s="171" t="s">
        <v>114</v>
      </c>
      <c r="C37" s="170"/>
    </row>
    <row r="38" spans="1:3" ht="17.25">
      <c r="A38" s="167"/>
      <c r="B38" s="516" t="s">
        <v>14</v>
      </c>
      <c r="C38" s="170"/>
    </row>
    <row r="39" spans="1:3" ht="17.25">
      <c r="A39" s="167">
        <v>1</v>
      </c>
      <c r="B39" s="171" t="s">
        <v>119</v>
      </c>
      <c r="C39" s="170"/>
    </row>
    <row r="40" spans="1:3" ht="17.25">
      <c r="A40" s="167">
        <v>2</v>
      </c>
      <c r="B40" s="170" t="s">
        <v>120</v>
      </c>
      <c r="C40" s="170"/>
    </row>
    <row r="41" spans="1:3" ht="17.25">
      <c r="A41" s="167">
        <v>3</v>
      </c>
      <c r="B41" s="170" t="s">
        <v>121</v>
      </c>
      <c r="C41" s="170"/>
    </row>
    <row r="42" spans="1:3" ht="17.25">
      <c r="A42" s="167">
        <v>4</v>
      </c>
      <c r="B42" s="170" t="s">
        <v>1366</v>
      </c>
      <c r="C42" s="170"/>
    </row>
    <row r="43" spans="1:3" ht="17.25">
      <c r="A43" s="167"/>
      <c r="B43" s="516" t="s">
        <v>16</v>
      </c>
      <c r="C43" s="170"/>
    </row>
    <row r="44" spans="1:3" ht="17.25">
      <c r="A44" s="167">
        <v>1</v>
      </c>
      <c r="B44" s="170" t="s">
        <v>157</v>
      </c>
      <c r="C44" s="170"/>
    </row>
    <row r="45" spans="1:3" ht="17.25">
      <c r="A45" s="167">
        <v>2</v>
      </c>
      <c r="B45" s="170" t="s">
        <v>158</v>
      </c>
      <c r="C45" s="170"/>
    </row>
    <row r="46" spans="1:3" ht="17.25">
      <c r="A46" s="167">
        <v>3</v>
      </c>
      <c r="B46" s="170" t="s">
        <v>159</v>
      </c>
      <c r="C46" s="170"/>
    </row>
    <row r="47" spans="1:3" ht="22.5">
      <c r="A47" s="167">
        <v>4</v>
      </c>
      <c r="B47" s="170" t="s">
        <v>676</v>
      </c>
      <c r="C47" s="170"/>
    </row>
    <row r="48" spans="1:3" ht="19.5">
      <c r="A48" s="167">
        <v>5</v>
      </c>
      <c r="B48" s="170" t="s">
        <v>677</v>
      </c>
      <c r="C48" s="170"/>
    </row>
    <row r="49" spans="1:3" ht="17.25">
      <c r="A49" s="167"/>
      <c r="B49" s="519" t="s">
        <v>17</v>
      </c>
      <c r="C49" s="170"/>
    </row>
    <row r="50" spans="1:3" ht="17.25">
      <c r="A50" s="167">
        <v>1</v>
      </c>
      <c r="B50" s="170" t="s">
        <v>160</v>
      </c>
      <c r="C50" s="170"/>
    </row>
    <row r="51" spans="1:3" ht="17.25">
      <c r="A51" s="167">
        <v>2</v>
      </c>
      <c r="B51" s="170" t="s">
        <v>161</v>
      </c>
      <c r="C51" s="170"/>
    </row>
    <row r="52" spans="1:3" ht="17.25">
      <c r="A52" s="167">
        <v>3</v>
      </c>
      <c r="B52" s="170" t="s">
        <v>162</v>
      </c>
      <c r="C52" s="170"/>
    </row>
    <row r="53" spans="1:3" ht="19.5">
      <c r="A53" s="167">
        <v>4</v>
      </c>
      <c r="B53" s="520" t="s">
        <v>163</v>
      </c>
      <c r="C53" s="170"/>
    </row>
    <row r="54" spans="1:3" ht="17.25">
      <c r="A54" s="167">
        <v>5</v>
      </c>
      <c r="B54" s="170" t="s">
        <v>164</v>
      </c>
      <c r="C54" s="170"/>
    </row>
    <row r="55" spans="1:3" ht="17.25">
      <c r="A55" s="167">
        <v>6</v>
      </c>
      <c r="B55" s="170" t="s">
        <v>165</v>
      </c>
      <c r="C55" s="170"/>
    </row>
    <row r="56" spans="1:3" ht="17.25">
      <c r="A56" s="167">
        <v>7</v>
      </c>
      <c r="B56" s="170" t="s">
        <v>166</v>
      </c>
      <c r="C56" s="170"/>
    </row>
    <row r="57" spans="1:3" ht="17.25">
      <c r="A57" s="167">
        <v>8</v>
      </c>
      <c r="B57" s="171" t="s">
        <v>167</v>
      </c>
      <c r="C57" s="170"/>
    </row>
    <row r="58" spans="1:3" ht="17.25">
      <c r="A58" s="167">
        <v>9</v>
      </c>
      <c r="B58" s="170" t="s">
        <v>168</v>
      </c>
      <c r="C58" s="170"/>
    </row>
    <row r="59" spans="1:3" ht="17.25">
      <c r="A59" s="167"/>
      <c r="B59" s="519" t="s">
        <v>19</v>
      </c>
      <c r="C59" s="170"/>
    </row>
    <row r="60" spans="1:3" ht="17.25">
      <c r="A60" s="167">
        <v>1</v>
      </c>
      <c r="B60" s="171" t="s">
        <v>169</v>
      </c>
      <c r="C60" s="170"/>
    </row>
    <row r="61" spans="1:3" ht="17.25">
      <c r="A61" s="167">
        <v>2</v>
      </c>
      <c r="B61" s="170" t="s">
        <v>170</v>
      </c>
      <c r="C61" s="170"/>
    </row>
    <row r="62" spans="1:3" ht="19.5">
      <c r="A62" s="167">
        <v>3</v>
      </c>
      <c r="B62" s="170" t="s">
        <v>678</v>
      </c>
      <c r="C62" s="170"/>
    </row>
    <row r="63" spans="1:3" ht="17.25">
      <c r="A63" s="167">
        <v>4</v>
      </c>
      <c r="B63" s="170" t="s">
        <v>171</v>
      </c>
      <c r="C63" s="170"/>
    </row>
    <row r="64" spans="1:3" ht="17.25">
      <c r="A64" s="167">
        <v>5</v>
      </c>
      <c r="B64" s="170" t="s">
        <v>172</v>
      </c>
      <c r="C64" s="170"/>
    </row>
    <row r="65" spans="1:3" ht="19.5">
      <c r="A65" s="167">
        <v>6</v>
      </c>
      <c r="B65" s="170" t="s">
        <v>679</v>
      </c>
      <c r="C65" s="170"/>
    </row>
    <row r="66" spans="1:3" ht="17.25">
      <c r="A66" s="167">
        <v>7</v>
      </c>
      <c r="B66" s="170" t="s">
        <v>42</v>
      </c>
      <c r="C66" s="170"/>
    </row>
    <row r="67" spans="1:3" ht="17.25">
      <c r="A67" s="167">
        <v>8</v>
      </c>
      <c r="B67" s="170" t="s">
        <v>173</v>
      </c>
      <c r="C67" s="170"/>
    </row>
    <row r="68" spans="1:3" ht="17.25">
      <c r="A68" s="167"/>
      <c r="B68" s="170"/>
      <c r="C68" s="170"/>
    </row>
    <row r="69" spans="1:3" ht="17.25">
      <c r="A69" s="167"/>
      <c r="B69" s="519" t="s">
        <v>21</v>
      </c>
      <c r="C69" s="170"/>
    </row>
    <row r="70" spans="1:3" ht="17.25">
      <c r="A70" s="167">
        <v>1</v>
      </c>
      <c r="B70" s="170" t="s">
        <v>250</v>
      </c>
      <c r="C70" s="170"/>
    </row>
    <row r="71" spans="1:3" ht="17.25">
      <c r="A71" s="167">
        <v>2</v>
      </c>
      <c r="B71" s="170" t="s">
        <v>122</v>
      </c>
      <c r="C71" s="170"/>
    </row>
    <row r="72" spans="1:3" ht="17.25">
      <c r="A72" s="167">
        <v>3</v>
      </c>
      <c r="B72" s="171" t="s">
        <v>123</v>
      </c>
      <c r="C72" s="170"/>
    </row>
    <row r="73" spans="1:3" ht="17.25">
      <c r="A73" s="167">
        <v>4</v>
      </c>
      <c r="B73" s="170" t="s">
        <v>124</v>
      </c>
      <c r="C73" s="170"/>
    </row>
    <row r="74" spans="1:3" ht="17.25">
      <c r="A74" s="167">
        <v>5</v>
      </c>
      <c r="B74" s="170" t="s">
        <v>125</v>
      </c>
      <c r="C74" s="170"/>
    </row>
    <row r="75" spans="1:3" ht="17.25">
      <c r="A75" s="167">
        <v>6</v>
      </c>
      <c r="B75" s="170" t="s">
        <v>126</v>
      </c>
      <c r="C75" s="170"/>
    </row>
    <row r="76" spans="1:3" ht="17.25">
      <c r="A76" s="167">
        <v>7</v>
      </c>
      <c r="B76" s="170" t="s">
        <v>127</v>
      </c>
      <c r="C76" s="170"/>
    </row>
    <row r="77" spans="1:3" ht="17.25">
      <c r="A77" s="167">
        <v>8</v>
      </c>
      <c r="B77" s="171" t="s">
        <v>128</v>
      </c>
      <c r="C77" s="170"/>
    </row>
    <row r="78" spans="1:3" ht="17.25">
      <c r="A78" s="167"/>
      <c r="B78" s="519" t="s">
        <v>24</v>
      </c>
      <c r="C78" s="170"/>
    </row>
    <row r="79" spans="1:3" ht="17.25">
      <c r="A79" s="167">
        <v>1</v>
      </c>
      <c r="B79" s="170" t="s">
        <v>680</v>
      </c>
      <c r="C79" s="170"/>
    </row>
    <row r="80" spans="1:3" ht="17.25">
      <c r="A80" s="167"/>
      <c r="B80" s="519" t="s">
        <v>26</v>
      </c>
      <c r="C80" s="170"/>
    </row>
    <row r="81" spans="1:3" ht="17.25">
      <c r="A81" s="167">
        <v>1</v>
      </c>
      <c r="B81" s="170" t="s">
        <v>115</v>
      </c>
      <c r="C81" s="170"/>
    </row>
    <row r="82" spans="1:3" ht="17.25">
      <c r="A82" s="167">
        <v>2</v>
      </c>
      <c r="B82" s="170" t="s">
        <v>116</v>
      </c>
      <c r="C82" s="170"/>
    </row>
    <row r="83" spans="1:3" ht="17.25">
      <c r="A83" s="167">
        <v>3</v>
      </c>
      <c r="B83" s="170" t="s">
        <v>117</v>
      </c>
      <c r="C83" s="170"/>
    </row>
    <row r="84" spans="1:3" ht="17.25">
      <c r="A84" s="167">
        <v>4</v>
      </c>
      <c r="B84" s="170" t="s">
        <v>118</v>
      </c>
      <c r="C84" s="170"/>
    </row>
    <row r="85" spans="1:3" ht="39">
      <c r="A85" s="167">
        <v>5</v>
      </c>
      <c r="B85" s="171" t="s">
        <v>681</v>
      </c>
      <c r="C85" s="170"/>
    </row>
    <row r="86" spans="1:3" ht="17.25">
      <c r="A86" s="167"/>
      <c r="B86" s="519" t="s">
        <v>28</v>
      </c>
      <c r="C86" s="170"/>
    </row>
    <row r="87" spans="1:3" ht="17.25">
      <c r="A87" s="167">
        <v>1</v>
      </c>
      <c r="B87" s="171" t="s">
        <v>145</v>
      </c>
      <c r="C87" s="170"/>
    </row>
    <row r="88" spans="1:3" ht="17.25">
      <c r="A88" s="167">
        <v>2</v>
      </c>
      <c r="B88" s="171" t="s">
        <v>146</v>
      </c>
      <c r="C88" s="170"/>
    </row>
    <row r="89" spans="1:3" ht="17.25">
      <c r="A89" s="167">
        <v>3</v>
      </c>
      <c r="B89" s="171" t="s">
        <v>147</v>
      </c>
      <c r="C89" s="170"/>
    </row>
    <row r="90" spans="1:3" ht="17.25">
      <c r="A90" s="167">
        <v>4</v>
      </c>
      <c r="B90" s="171" t="s">
        <v>148</v>
      </c>
      <c r="C90" s="170"/>
    </row>
    <row r="91" spans="1:3" ht="17.25">
      <c r="A91" s="167">
        <v>5</v>
      </c>
      <c r="B91" s="171" t="s">
        <v>149</v>
      </c>
      <c r="C91" s="170"/>
    </row>
    <row r="92" spans="1:3" ht="17.25">
      <c r="A92" s="167">
        <v>6</v>
      </c>
      <c r="B92" s="171" t="s">
        <v>150</v>
      </c>
      <c r="C92" s="170"/>
    </row>
    <row r="93" spans="1:3" ht="17.25">
      <c r="A93" s="167"/>
      <c r="B93" s="519" t="s">
        <v>31</v>
      </c>
      <c r="C93" s="170"/>
    </row>
    <row r="94" spans="1:3" ht="17.25">
      <c r="A94" s="167">
        <v>1</v>
      </c>
      <c r="B94" s="170" t="s">
        <v>139</v>
      </c>
      <c r="C94" s="170"/>
    </row>
    <row r="95" spans="1:3" ht="19.5">
      <c r="A95" s="167">
        <v>2</v>
      </c>
      <c r="B95" s="170" t="s">
        <v>682</v>
      </c>
      <c r="C95" s="170"/>
    </row>
    <row r="96" spans="1:3" ht="19.5">
      <c r="A96" s="167">
        <v>3</v>
      </c>
      <c r="B96" s="170" t="s">
        <v>683</v>
      </c>
      <c r="C96" s="170"/>
    </row>
    <row r="97" spans="1:3" ht="17.25">
      <c r="A97" s="167">
        <v>4</v>
      </c>
      <c r="B97" s="170" t="s">
        <v>140</v>
      </c>
      <c r="C97" s="170"/>
    </row>
    <row r="98" spans="1:3" ht="17.25">
      <c r="A98" s="167">
        <v>5</v>
      </c>
      <c r="B98" s="171" t="s">
        <v>619</v>
      </c>
      <c r="C98" s="170"/>
    </row>
    <row r="99" spans="1:3" ht="17.25">
      <c r="A99" s="167">
        <v>6</v>
      </c>
      <c r="B99" s="171" t="s">
        <v>141</v>
      </c>
      <c r="C99" s="170"/>
    </row>
    <row r="100" spans="1:3" ht="17.25">
      <c r="A100" s="167">
        <v>7</v>
      </c>
      <c r="B100" s="170" t="s">
        <v>142</v>
      </c>
      <c r="C100" s="170"/>
    </row>
    <row r="101" spans="1:3" ht="17.25">
      <c r="A101" s="167">
        <v>8</v>
      </c>
      <c r="B101" s="170" t="s">
        <v>143</v>
      </c>
      <c r="C101" s="170"/>
    </row>
    <row r="102" spans="1:3" ht="17.25">
      <c r="A102" s="167">
        <v>9</v>
      </c>
      <c r="B102" s="170" t="s">
        <v>144</v>
      </c>
      <c r="C102" s="170"/>
    </row>
    <row r="103" spans="1:3" ht="17.25">
      <c r="A103" s="167"/>
      <c r="B103" s="519" t="s">
        <v>33</v>
      </c>
      <c r="C103" s="170"/>
    </row>
    <row r="104" spans="1:3" ht="17.25">
      <c r="A104" s="167">
        <v>1</v>
      </c>
      <c r="B104" s="170" t="s">
        <v>182</v>
      </c>
      <c r="C104" s="170"/>
    </row>
    <row r="105" spans="1:3" ht="21">
      <c r="A105" s="167">
        <v>2</v>
      </c>
      <c r="B105" s="170" t="s">
        <v>684</v>
      </c>
      <c r="C105" s="170"/>
    </row>
    <row r="106" spans="1:3" ht="17.25">
      <c r="A106" s="167">
        <v>3</v>
      </c>
      <c r="B106" s="170" t="s">
        <v>183</v>
      </c>
      <c r="C106" s="170"/>
    </row>
    <row r="107" spans="1:3" ht="17.25">
      <c r="A107" s="167">
        <v>4</v>
      </c>
      <c r="B107" s="170" t="s">
        <v>184</v>
      </c>
      <c r="C107" s="170"/>
    </row>
    <row r="108" spans="1:3" ht="17.25">
      <c r="A108" s="167">
        <v>5</v>
      </c>
      <c r="B108" s="170" t="s">
        <v>185</v>
      </c>
      <c r="C108" s="170"/>
    </row>
    <row r="109" spans="1:3" ht="17.25">
      <c r="A109" s="167">
        <v>6</v>
      </c>
      <c r="B109" s="170" t="s">
        <v>186</v>
      </c>
      <c r="C109" s="170"/>
    </row>
    <row r="110" spans="1:3" ht="17.25">
      <c r="A110" s="167">
        <v>7</v>
      </c>
      <c r="B110" s="170" t="s">
        <v>187</v>
      </c>
      <c r="C110" s="170"/>
    </row>
    <row r="111" spans="1:3" ht="17.25">
      <c r="A111" s="167">
        <v>8</v>
      </c>
      <c r="B111" s="170" t="s">
        <v>188</v>
      </c>
      <c r="C111" s="170"/>
    </row>
    <row r="112" spans="1:3" ht="17.25">
      <c r="A112" s="167">
        <v>9</v>
      </c>
      <c r="B112" s="170" t="s">
        <v>189</v>
      </c>
      <c r="C112" s="170"/>
    </row>
    <row r="113" spans="1:3" ht="17.25">
      <c r="A113" s="167"/>
      <c r="B113" s="519" t="s">
        <v>35</v>
      </c>
      <c r="C113" s="170"/>
    </row>
    <row r="114" spans="1:3" ht="17.25">
      <c r="A114" s="167">
        <v>1</v>
      </c>
      <c r="B114" s="170" t="s">
        <v>152</v>
      </c>
      <c r="C114" s="170"/>
    </row>
    <row r="115" spans="1:3" ht="17.25">
      <c r="A115" s="167">
        <v>2</v>
      </c>
      <c r="B115" s="170" t="s">
        <v>151</v>
      </c>
      <c r="C115" s="170"/>
    </row>
    <row r="116" spans="1:3" ht="17.25">
      <c r="A116" s="167">
        <v>3</v>
      </c>
      <c r="B116" s="170" t="s">
        <v>153</v>
      </c>
      <c r="C116" s="170"/>
    </row>
    <row r="117" spans="1:3" ht="17.25">
      <c r="A117" s="167">
        <v>4</v>
      </c>
      <c r="B117" s="170" t="s">
        <v>154</v>
      </c>
      <c r="C117" s="170"/>
    </row>
    <row r="118" spans="1:3" ht="19.5">
      <c r="A118" s="167">
        <v>5</v>
      </c>
      <c r="B118" s="170" t="s">
        <v>685</v>
      </c>
      <c r="C118" s="170"/>
    </row>
    <row r="119" spans="1:3" ht="17.25">
      <c r="A119" s="167">
        <v>6</v>
      </c>
      <c r="B119" s="170" t="s">
        <v>155</v>
      </c>
      <c r="C119" s="170"/>
    </row>
    <row r="120" spans="1:3" ht="17.25">
      <c r="A120" s="167">
        <v>7</v>
      </c>
      <c r="B120" s="170" t="s">
        <v>156</v>
      </c>
      <c r="C120" s="170"/>
    </row>
  </sheetData>
  <mergeCells count="1">
    <mergeCell ref="A3:C3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34"/>
  <sheetViews>
    <sheetView topLeftCell="A11" workbookViewId="0">
      <selection sqref="A1:XFD22"/>
    </sheetView>
  </sheetViews>
  <sheetFormatPr defaultRowHeight="15.75"/>
  <cols>
    <col min="1" max="1" width="9.140625" style="5"/>
    <col min="2" max="2" width="68.28515625" customWidth="1"/>
    <col min="3" max="3" width="25.28515625" style="235" customWidth="1"/>
    <col min="4" max="4" width="12.85546875" customWidth="1"/>
  </cols>
  <sheetData>
    <row r="1" spans="1:4" ht="17.25">
      <c r="B1" s="579" t="s">
        <v>766</v>
      </c>
      <c r="C1" s="579"/>
    </row>
    <row r="2" spans="1:4" ht="39" customHeight="1">
      <c r="A2" s="614" t="s">
        <v>595</v>
      </c>
      <c r="B2" s="614"/>
      <c r="C2" s="614"/>
      <c r="D2" s="614"/>
    </row>
    <row r="3" spans="1:4" ht="22.5">
      <c r="A3" s="615" t="s">
        <v>596</v>
      </c>
      <c r="B3" s="615"/>
      <c r="C3" s="615"/>
      <c r="D3" s="615"/>
    </row>
    <row r="4" spans="1:4" ht="22.5">
      <c r="A4" s="183"/>
      <c r="B4" s="237" t="s">
        <v>460</v>
      </c>
      <c r="C4" s="238">
        <v>4000000</v>
      </c>
      <c r="D4" s="183"/>
    </row>
    <row r="5" spans="1:4" ht="22.5">
      <c r="A5" s="224" t="s">
        <v>0</v>
      </c>
      <c r="B5" s="224" t="s">
        <v>1</v>
      </c>
      <c r="C5" s="225" t="s">
        <v>4</v>
      </c>
      <c r="D5" s="224" t="s">
        <v>2</v>
      </c>
    </row>
    <row r="6" spans="1:4" s="230" customFormat="1" ht="27.75">
      <c r="A6" s="231">
        <v>1</v>
      </c>
      <c r="B6" s="232" t="s">
        <v>597</v>
      </c>
      <c r="C6" s="228">
        <v>1350000</v>
      </c>
      <c r="D6" s="229"/>
    </row>
    <row r="7" spans="1:4" s="230" customFormat="1" ht="27.75">
      <c r="A7" s="226">
        <v>2</v>
      </c>
      <c r="B7" s="227" t="s">
        <v>598</v>
      </c>
      <c r="C7" s="228">
        <v>1350000</v>
      </c>
      <c r="D7" s="229"/>
    </row>
    <row r="8" spans="1:4" s="230" customFormat="1" ht="27.75">
      <c r="A8" s="231">
        <v>3</v>
      </c>
      <c r="B8" s="227" t="s">
        <v>599</v>
      </c>
      <c r="C8" s="228">
        <v>130000</v>
      </c>
      <c r="D8" s="229"/>
    </row>
    <row r="9" spans="1:4" s="230" customFormat="1" ht="27.75">
      <c r="A9" s="226">
        <v>4</v>
      </c>
      <c r="B9" s="227" t="s">
        <v>600</v>
      </c>
      <c r="C9" s="228">
        <v>670000</v>
      </c>
      <c r="D9" s="229"/>
    </row>
    <row r="10" spans="1:4" s="230" customFormat="1" ht="27.75">
      <c r="A10" s="231">
        <v>5</v>
      </c>
      <c r="B10" s="227" t="s">
        <v>601</v>
      </c>
      <c r="C10" s="125">
        <v>500000</v>
      </c>
      <c r="D10" s="233"/>
    </row>
    <row r="11" spans="1:4" ht="21">
      <c r="A11" s="226"/>
      <c r="B11" s="137" t="s">
        <v>290</v>
      </c>
      <c r="C11" s="228">
        <f>SUM(C6:C10)</f>
        <v>4000000</v>
      </c>
      <c r="D11" s="3"/>
    </row>
    <row r="12" spans="1:4">
      <c r="A12" s="234"/>
    </row>
    <row r="13" spans="1:4">
      <c r="A13" s="234"/>
    </row>
    <row r="15" spans="1:4" ht="39" customHeight="1">
      <c r="A15" s="614" t="s">
        <v>602</v>
      </c>
      <c r="B15" s="614"/>
      <c r="C15" s="614"/>
      <c r="D15" s="614"/>
    </row>
    <row r="16" spans="1:4" ht="22.5">
      <c r="A16" s="615" t="s">
        <v>596</v>
      </c>
      <c r="B16" s="615"/>
      <c r="C16" s="615"/>
      <c r="D16" s="615"/>
    </row>
    <row r="17" spans="1:4" ht="22.5">
      <c r="A17" s="183"/>
      <c r="B17" s="237" t="s">
        <v>460</v>
      </c>
      <c r="C17" s="238">
        <v>5070000</v>
      </c>
      <c r="D17" s="183"/>
    </row>
    <row r="18" spans="1:4" ht="22.5">
      <c r="A18" s="224" t="s">
        <v>0</v>
      </c>
      <c r="B18" s="224" t="s">
        <v>1</v>
      </c>
      <c r="C18" s="225" t="s">
        <v>4</v>
      </c>
      <c r="D18" s="224" t="s">
        <v>2</v>
      </c>
    </row>
    <row r="19" spans="1:4" s="230" customFormat="1" ht="27.75">
      <c r="A19" s="231">
        <v>1</v>
      </c>
      <c r="B19" s="232" t="s">
        <v>599</v>
      </c>
      <c r="C19" s="228">
        <v>3070000</v>
      </c>
      <c r="D19" s="229"/>
    </row>
    <row r="20" spans="1:4" s="230" customFormat="1" ht="27.75">
      <c r="A20" s="226">
        <v>2</v>
      </c>
      <c r="B20" s="227" t="s">
        <v>335</v>
      </c>
      <c r="C20" s="228">
        <v>2000000</v>
      </c>
      <c r="D20" s="229"/>
    </row>
    <row r="21" spans="1:4" ht="21">
      <c r="A21" s="226"/>
      <c r="B21" s="137" t="s">
        <v>290</v>
      </c>
      <c r="C21" s="228">
        <f>SUM(C19:C20)</f>
        <v>5070000</v>
      </c>
      <c r="D21" s="3"/>
    </row>
    <row r="22" spans="1:4">
      <c r="A22" s="234"/>
    </row>
    <row r="25" spans="1:4" s="144" customFormat="1" ht="39" customHeight="1">
      <c r="A25" s="616" t="s">
        <v>615</v>
      </c>
      <c r="B25" s="616"/>
      <c r="C25" s="616"/>
      <c r="D25" s="616"/>
    </row>
    <row r="26" spans="1:4" s="144" customFormat="1" ht="39" customHeight="1">
      <c r="A26" s="527"/>
      <c r="B26" s="571" t="s">
        <v>1383</v>
      </c>
      <c r="C26" s="571"/>
      <c r="D26" s="527"/>
    </row>
    <row r="27" spans="1:4" s="144" customFormat="1" ht="22.5">
      <c r="A27" s="574" t="s">
        <v>1379</v>
      </c>
      <c r="B27" s="574"/>
      <c r="C27" s="574"/>
      <c r="D27" s="574"/>
    </row>
    <row r="28" spans="1:4" s="144" customFormat="1" ht="22.5">
      <c r="A28" s="442"/>
      <c r="B28" s="528" t="s">
        <v>460</v>
      </c>
      <c r="C28" s="529">
        <f>C33</f>
        <v>1725000</v>
      </c>
      <c r="D28" s="442"/>
    </row>
    <row r="29" spans="1:4" s="144" customFormat="1" ht="22.5">
      <c r="A29" s="521" t="s">
        <v>0</v>
      </c>
      <c r="B29" s="521" t="s">
        <v>1</v>
      </c>
      <c r="C29" s="530" t="s">
        <v>4</v>
      </c>
      <c r="D29" s="521" t="s">
        <v>2</v>
      </c>
    </row>
    <row r="30" spans="1:4" s="534" customFormat="1" ht="27.75">
      <c r="A30" s="402">
        <v>1</v>
      </c>
      <c r="B30" s="531" t="s">
        <v>616</v>
      </c>
      <c r="C30" s="532">
        <v>450000</v>
      </c>
      <c r="D30" s="533"/>
    </row>
    <row r="31" spans="1:4" s="534" customFormat="1" ht="27.75">
      <c r="A31" s="402">
        <v>2</v>
      </c>
      <c r="B31" s="531" t="s">
        <v>617</v>
      </c>
      <c r="C31" s="532">
        <v>900000</v>
      </c>
      <c r="D31" s="533"/>
    </row>
    <row r="32" spans="1:4" s="534" customFormat="1" ht="48.75">
      <c r="A32" s="404">
        <v>3</v>
      </c>
      <c r="B32" s="535" t="s">
        <v>618</v>
      </c>
      <c r="C32" s="532">
        <v>375000</v>
      </c>
      <c r="D32" s="533"/>
    </row>
    <row r="33" spans="1:4" s="144" customFormat="1" ht="21">
      <c r="A33" s="402"/>
      <c r="B33" s="524" t="s">
        <v>290</v>
      </c>
      <c r="C33" s="532">
        <f>SUM(C30:C32)</f>
        <v>1725000</v>
      </c>
      <c r="D33" s="145"/>
    </row>
    <row r="34" spans="1:4">
      <c r="A34" s="234"/>
    </row>
  </sheetData>
  <mergeCells count="8">
    <mergeCell ref="B1:C1"/>
    <mergeCell ref="A27:D27"/>
    <mergeCell ref="A2:D2"/>
    <mergeCell ref="A3:D3"/>
    <mergeCell ref="A15:D15"/>
    <mergeCell ref="A16:D16"/>
    <mergeCell ref="A25:D25"/>
    <mergeCell ref="B26:C26"/>
  </mergeCells>
  <pageMargins left="0.7" right="0.7" top="0.5699999999999999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B8" sqref="B8"/>
    </sheetView>
  </sheetViews>
  <sheetFormatPr defaultRowHeight="15"/>
  <cols>
    <col min="1" max="1" width="9.140625" style="157"/>
    <col min="2" max="2" width="62.85546875" style="144" customWidth="1"/>
    <col min="3" max="3" width="23.7109375" style="144" customWidth="1"/>
    <col min="4" max="4" width="12.85546875" style="144" customWidth="1"/>
    <col min="5" max="16384" width="9.140625" style="144"/>
  </cols>
  <sheetData>
    <row r="1" spans="1:4" ht="17.25">
      <c r="B1" s="571" t="s">
        <v>763</v>
      </c>
      <c r="C1" s="571"/>
    </row>
    <row r="2" spans="1:4" ht="39" customHeight="1">
      <c r="A2" s="617" t="s">
        <v>614</v>
      </c>
      <c r="B2" s="617"/>
      <c r="C2" s="617"/>
      <c r="D2" s="617"/>
    </row>
    <row r="3" spans="1:4" s="381" customFormat="1" ht="14.25" customHeight="1">
      <c r="A3" s="618"/>
      <c r="B3" s="618"/>
      <c r="C3" s="618"/>
      <c r="D3" s="618"/>
    </row>
    <row r="4" spans="1:4" ht="22.5">
      <c r="A4" s="521" t="s">
        <v>0</v>
      </c>
      <c r="B4" s="521" t="s">
        <v>1</v>
      </c>
      <c r="C4" s="522" t="s">
        <v>4</v>
      </c>
      <c r="D4" s="521" t="s">
        <v>2</v>
      </c>
    </row>
    <row r="5" spans="1:4" ht="22.5">
      <c r="A5" s="523">
        <v>1</v>
      </c>
      <c r="B5" s="524" t="s">
        <v>612</v>
      </c>
      <c r="C5" s="525">
        <v>150000</v>
      </c>
      <c r="D5" s="521"/>
    </row>
    <row r="6" spans="1:4" ht="22.5">
      <c r="A6" s="523">
        <v>2</v>
      </c>
      <c r="B6" s="524" t="s">
        <v>613</v>
      </c>
      <c r="C6" s="525">
        <v>250000</v>
      </c>
      <c r="D6" s="521"/>
    </row>
    <row r="7" spans="1:4" ht="22.5">
      <c r="A7" s="523">
        <v>3</v>
      </c>
      <c r="B7" s="524" t="s">
        <v>574</v>
      </c>
      <c r="C7" s="40">
        <v>400000</v>
      </c>
      <c r="D7" s="170"/>
    </row>
    <row r="8" spans="1:4" ht="22.5">
      <c r="A8" s="523">
        <v>4</v>
      </c>
      <c r="B8" s="524" t="s">
        <v>575</v>
      </c>
      <c r="C8" s="40">
        <v>100000</v>
      </c>
      <c r="D8" s="170"/>
    </row>
    <row r="9" spans="1:4" ht="22.5">
      <c r="A9" s="523">
        <v>5</v>
      </c>
      <c r="B9" s="524" t="s">
        <v>462</v>
      </c>
      <c r="C9" s="40">
        <v>150000</v>
      </c>
      <c r="D9" s="170"/>
    </row>
    <row r="10" spans="1:4" ht="22.5">
      <c r="A10" s="523">
        <v>6</v>
      </c>
      <c r="B10" s="524" t="s">
        <v>576</v>
      </c>
      <c r="C10" s="40">
        <v>350000</v>
      </c>
      <c r="D10" s="170"/>
    </row>
    <row r="11" spans="1:4" ht="22.5">
      <c r="A11" s="523">
        <v>7</v>
      </c>
      <c r="B11" s="524" t="s">
        <v>577</v>
      </c>
      <c r="C11" s="40">
        <v>25000</v>
      </c>
      <c r="D11" s="170"/>
    </row>
    <row r="12" spans="1:4" ht="22.5">
      <c r="A12" s="523">
        <v>8</v>
      </c>
      <c r="B12" s="524" t="s">
        <v>578</v>
      </c>
      <c r="C12" s="40">
        <v>250000</v>
      </c>
      <c r="D12" s="170"/>
    </row>
    <row r="13" spans="1:4" s="252" customFormat="1" ht="21">
      <c r="A13" s="164"/>
      <c r="B13" s="526" t="s">
        <v>290</v>
      </c>
      <c r="C13" s="251">
        <f>SUM(C5:C12)</f>
        <v>1675000</v>
      </c>
      <c r="D13" s="249"/>
    </row>
  </sheetData>
  <mergeCells count="2">
    <mergeCell ref="A2:D3"/>
    <mergeCell ref="B1:C1"/>
  </mergeCells>
  <pageMargins left="0.7" right="0.7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D12"/>
  <sheetViews>
    <sheetView workbookViewId="0">
      <selection activeCell="B8" sqref="B8"/>
    </sheetView>
  </sheetViews>
  <sheetFormatPr defaultRowHeight="15"/>
  <cols>
    <col min="1" max="1" width="9.140625" style="157"/>
    <col min="2" max="2" width="62.85546875" style="144" customWidth="1"/>
    <col min="3" max="3" width="23.7109375" style="144" customWidth="1"/>
    <col min="4" max="4" width="12.85546875" style="144" customWidth="1"/>
    <col min="5" max="16384" width="9.140625" style="144"/>
  </cols>
  <sheetData>
    <row r="2" spans="1:4" ht="17.25">
      <c r="B2" s="571" t="s">
        <v>764</v>
      </c>
      <c r="C2" s="571"/>
    </row>
    <row r="3" spans="1:4" ht="39" customHeight="1">
      <c r="A3" s="619" t="s">
        <v>573</v>
      </c>
      <c r="B3" s="619"/>
      <c r="C3" s="619"/>
      <c r="D3" s="619"/>
    </row>
    <row r="4" spans="1:4" ht="22.5" customHeight="1">
      <c r="A4" s="620"/>
      <c r="B4" s="620"/>
      <c r="C4" s="620"/>
      <c r="D4" s="620"/>
    </row>
    <row r="5" spans="1:4" ht="22.5">
      <c r="A5" s="521" t="s">
        <v>0</v>
      </c>
      <c r="B5" s="521" t="s">
        <v>1</v>
      </c>
      <c r="C5" s="522" t="s">
        <v>4</v>
      </c>
      <c r="D5" s="521" t="s">
        <v>2</v>
      </c>
    </row>
    <row r="6" spans="1:4" ht="21">
      <c r="A6" s="402">
        <v>1</v>
      </c>
      <c r="B6" s="524" t="s">
        <v>574</v>
      </c>
      <c r="C6" s="40">
        <v>400000</v>
      </c>
      <c r="D6" s="170"/>
    </row>
    <row r="7" spans="1:4" ht="21">
      <c r="A7" s="402">
        <v>2</v>
      </c>
      <c r="B7" s="524" t="s">
        <v>575</v>
      </c>
      <c r="C7" s="40">
        <v>100000</v>
      </c>
      <c r="D7" s="170"/>
    </row>
    <row r="8" spans="1:4" ht="21">
      <c r="A8" s="402">
        <v>3</v>
      </c>
      <c r="B8" s="524" t="s">
        <v>462</v>
      </c>
      <c r="C8" s="40">
        <v>150000</v>
      </c>
      <c r="D8" s="170"/>
    </row>
    <row r="9" spans="1:4" ht="21">
      <c r="A9" s="402">
        <v>4</v>
      </c>
      <c r="B9" s="524" t="s">
        <v>576</v>
      </c>
      <c r="C9" s="40">
        <v>350000</v>
      </c>
      <c r="D9" s="170"/>
    </row>
    <row r="10" spans="1:4" ht="21">
      <c r="A10" s="402">
        <v>5</v>
      </c>
      <c r="B10" s="524" t="s">
        <v>577</v>
      </c>
      <c r="C10" s="40">
        <v>25000</v>
      </c>
      <c r="D10" s="170"/>
    </row>
    <row r="11" spans="1:4" ht="21">
      <c r="A11" s="402">
        <v>6</v>
      </c>
      <c r="B11" s="524" t="s">
        <v>578</v>
      </c>
      <c r="C11" s="40">
        <v>250000</v>
      </c>
      <c r="D11" s="170"/>
    </row>
    <row r="12" spans="1:4" ht="21">
      <c r="A12" s="145"/>
      <c r="B12" s="524" t="s">
        <v>290</v>
      </c>
      <c r="C12" s="40">
        <f>SUM(C6:C11)</f>
        <v>1275000</v>
      </c>
      <c r="D12" s="170"/>
    </row>
  </sheetData>
  <mergeCells count="2">
    <mergeCell ref="A3:D4"/>
    <mergeCell ref="B2:C2"/>
  </mergeCells>
  <pageMargins left="0.7" right="0.7" top="0.75" bottom="0.75" header="0.3" footer="0.3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B6" sqref="B6"/>
    </sheetView>
  </sheetViews>
  <sheetFormatPr defaultRowHeight="15"/>
  <cols>
    <col min="1" max="1" width="9.140625" style="157"/>
    <col min="2" max="2" width="45.28515625" style="144" customWidth="1"/>
    <col min="3" max="3" width="32.42578125" style="144" customWidth="1"/>
    <col min="4" max="4" width="12.85546875" style="144" customWidth="1"/>
    <col min="5" max="16384" width="9.140625" style="144"/>
  </cols>
  <sheetData>
    <row r="1" spans="1:10" ht="17.25">
      <c r="B1" s="571" t="s">
        <v>761</v>
      </c>
      <c r="C1" s="571"/>
    </row>
    <row r="2" spans="1:10" s="42" customFormat="1" ht="22.5">
      <c r="A2" s="574" t="s">
        <v>94</v>
      </c>
      <c r="B2" s="574"/>
      <c r="C2" s="574"/>
      <c r="D2" s="574"/>
      <c r="E2" s="182"/>
      <c r="F2" s="182"/>
      <c r="G2" s="182"/>
      <c r="H2" s="182"/>
      <c r="I2" s="182"/>
      <c r="J2" s="182"/>
    </row>
    <row r="3" spans="1:10" s="42" customFormat="1" ht="22.5">
      <c r="A3" s="442"/>
      <c r="B3" s="442" t="s">
        <v>636</v>
      </c>
      <c r="C3" s="442"/>
      <c r="D3" s="442"/>
      <c r="E3" s="182"/>
      <c r="F3" s="182"/>
      <c r="G3" s="182"/>
      <c r="H3" s="182"/>
      <c r="I3" s="182"/>
      <c r="J3" s="182"/>
    </row>
    <row r="4" spans="1:10" s="42" customFormat="1" ht="24.75">
      <c r="A4" s="442"/>
      <c r="B4" s="442" t="s">
        <v>639</v>
      </c>
      <c r="C4" s="536">
        <f>C8</f>
        <v>10598400</v>
      </c>
      <c r="D4" s="442"/>
      <c r="E4" s="182"/>
      <c r="F4" s="182"/>
      <c r="G4" s="182"/>
      <c r="H4" s="182"/>
      <c r="I4" s="182"/>
      <c r="J4" s="182"/>
    </row>
    <row r="5" spans="1:10" s="165" customFormat="1" ht="14.25">
      <c r="A5" s="164" t="s">
        <v>0</v>
      </c>
      <c r="B5" s="164" t="s">
        <v>1</v>
      </c>
      <c r="C5" s="39" t="s">
        <v>4</v>
      </c>
      <c r="D5" s="164" t="s">
        <v>2</v>
      </c>
      <c r="I5" s="166"/>
      <c r="J5" s="166"/>
    </row>
    <row r="6" spans="1:10" s="165" customFormat="1" ht="51.75" customHeight="1">
      <c r="A6" s="167">
        <v>1</v>
      </c>
      <c r="B6" s="128" t="s">
        <v>637</v>
      </c>
      <c r="C6" s="426">
        <v>5290000</v>
      </c>
      <c r="D6" s="145"/>
    </row>
    <row r="7" spans="1:10" s="165" customFormat="1" ht="47.25" customHeight="1">
      <c r="A7" s="167">
        <v>2</v>
      </c>
      <c r="B7" s="128" t="s">
        <v>638</v>
      </c>
      <c r="C7" s="426">
        <v>5308400</v>
      </c>
      <c r="D7" s="145"/>
    </row>
    <row r="8" spans="1:10" s="68" customFormat="1" ht="24.95" customHeight="1">
      <c r="A8" s="355"/>
      <c r="B8" s="537" t="s">
        <v>460</v>
      </c>
      <c r="C8" s="538">
        <f>SUM(C6:C7)</f>
        <v>10598400</v>
      </c>
      <c r="D8" s="249"/>
    </row>
  </sheetData>
  <mergeCells count="2">
    <mergeCell ref="A2:D2"/>
    <mergeCell ref="B1:C1"/>
  </mergeCells>
  <pageMargins left="0.2" right="0.2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B7" sqref="B7"/>
    </sheetView>
  </sheetViews>
  <sheetFormatPr defaultRowHeight="15"/>
  <cols>
    <col min="1" max="1" width="9.140625" style="157"/>
    <col min="2" max="2" width="42.5703125" style="144" customWidth="1"/>
    <col min="3" max="3" width="23.7109375" style="144" customWidth="1"/>
    <col min="4" max="4" width="11.85546875" style="144" customWidth="1"/>
    <col min="5" max="16384" width="9.140625" style="144"/>
  </cols>
  <sheetData>
    <row r="1" spans="1:4" ht="17.25">
      <c r="B1" s="571" t="s">
        <v>767</v>
      </c>
      <c r="C1" s="571"/>
    </row>
    <row r="2" spans="1:4" ht="39" customHeight="1">
      <c r="A2" s="621" t="s">
        <v>635</v>
      </c>
      <c r="B2" s="621"/>
      <c r="C2" s="621"/>
      <c r="D2" s="621"/>
    </row>
    <row r="3" spans="1:4" ht="22.5" customHeight="1">
      <c r="A3" s="622"/>
      <c r="B3" s="622"/>
      <c r="C3" s="622"/>
      <c r="D3" s="622"/>
    </row>
    <row r="4" spans="1:4" ht="22.5">
      <c r="A4" s="521" t="s">
        <v>0</v>
      </c>
      <c r="B4" s="521" t="s">
        <v>1</v>
      </c>
      <c r="C4" s="522" t="s">
        <v>634</v>
      </c>
      <c r="D4" s="521" t="s">
        <v>2</v>
      </c>
    </row>
    <row r="5" spans="1:4" ht="39">
      <c r="A5" s="523">
        <v>1</v>
      </c>
      <c r="B5" s="539" t="s">
        <v>620</v>
      </c>
      <c r="C5" s="525">
        <f>445000+191516</f>
        <v>636516</v>
      </c>
      <c r="D5" s="623" t="s">
        <v>632</v>
      </c>
    </row>
    <row r="6" spans="1:4" ht="39">
      <c r="A6" s="523">
        <v>2</v>
      </c>
      <c r="B6" s="539" t="s">
        <v>621</v>
      </c>
      <c r="C6" s="525">
        <f>440000+188591</f>
        <v>628591</v>
      </c>
      <c r="D6" s="624"/>
    </row>
    <row r="7" spans="1:4" ht="39">
      <c r="A7" s="523">
        <v>3</v>
      </c>
      <c r="B7" s="539" t="s">
        <v>622</v>
      </c>
      <c r="C7" s="525">
        <f>345000+151682</f>
        <v>496682</v>
      </c>
      <c r="D7" s="624"/>
    </row>
    <row r="8" spans="1:4" ht="58.5">
      <c r="A8" s="523">
        <v>4</v>
      </c>
      <c r="B8" s="540" t="s">
        <v>623</v>
      </c>
      <c r="C8" s="525">
        <f>345000+148987</f>
        <v>493987</v>
      </c>
      <c r="D8" s="624"/>
    </row>
    <row r="9" spans="1:4" ht="39">
      <c r="A9" s="523">
        <v>5</v>
      </c>
      <c r="B9" s="539" t="s">
        <v>624</v>
      </c>
      <c r="C9" s="525">
        <f>345000+149299</f>
        <v>494299</v>
      </c>
      <c r="D9" s="624"/>
    </row>
    <row r="10" spans="1:4" ht="39">
      <c r="A10" s="523">
        <v>6</v>
      </c>
      <c r="B10" s="539" t="s">
        <v>625</v>
      </c>
      <c r="C10" s="525">
        <f>345000+149299</f>
        <v>494299</v>
      </c>
      <c r="D10" s="624"/>
    </row>
    <row r="11" spans="1:4" ht="40.5">
      <c r="A11" s="523">
        <v>7</v>
      </c>
      <c r="B11" s="539" t="s">
        <v>626</v>
      </c>
      <c r="C11" s="40">
        <f>345000+149299</f>
        <v>494299</v>
      </c>
      <c r="D11" s="624"/>
    </row>
    <row r="12" spans="1:4" ht="40.5">
      <c r="A12" s="523">
        <v>8</v>
      </c>
      <c r="B12" s="539" t="s">
        <v>627</v>
      </c>
      <c r="C12" s="40">
        <f>345000+148649</f>
        <v>493649</v>
      </c>
      <c r="D12" s="624"/>
    </row>
    <row r="13" spans="1:4" ht="40.5">
      <c r="A13" s="523">
        <v>9</v>
      </c>
      <c r="B13" s="539" t="s">
        <v>628</v>
      </c>
      <c r="C13" s="40">
        <f>345000+148955</f>
        <v>493955</v>
      </c>
      <c r="D13" s="625"/>
    </row>
    <row r="14" spans="1:4" ht="22.5">
      <c r="A14" s="523">
        <v>10</v>
      </c>
      <c r="B14" s="524" t="s">
        <v>629</v>
      </c>
      <c r="C14" s="40">
        <f>345000+149299</f>
        <v>494299</v>
      </c>
      <c r="D14" s="626" t="s">
        <v>633</v>
      </c>
    </row>
    <row r="15" spans="1:4" ht="40.5">
      <c r="A15" s="523">
        <v>11</v>
      </c>
      <c r="B15" s="540" t="s">
        <v>630</v>
      </c>
      <c r="C15" s="40">
        <f>345000+148458</f>
        <v>493458</v>
      </c>
      <c r="D15" s="627"/>
    </row>
    <row r="16" spans="1:4" ht="40.5">
      <c r="A16" s="523">
        <v>12</v>
      </c>
      <c r="B16" s="539" t="s">
        <v>631</v>
      </c>
      <c r="C16" s="40">
        <v>250000</v>
      </c>
      <c r="D16" s="628"/>
    </row>
    <row r="17" spans="1:4" ht="21">
      <c r="A17" s="145"/>
      <c r="B17" s="541" t="s">
        <v>290</v>
      </c>
      <c r="C17" s="251">
        <f>SUM(C5:C16)</f>
        <v>5964034</v>
      </c>
      <c r="D17" s="170"/>
    </row>
  </sheetData>
  <mergeCells count="4">
    <mergeCell ref="A2:D3"/>
    <mergeCell ref="D5:D13"/>
    <mergeCell ref="D14:D16"/>
    <mergeCell ref="B1:C1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B4" sqref="B4"/>
    </sheetView>
  </sheetViews>
  <sheetFormatPr defaultRowHeight="15.75"/>
  <cols>
    <col min="1" max="1" width="9.140625" style="157"/>
    <col min="2" max="2" width="61.28515625" style="144" customWidth="1"/>
    <col min="3" max="3" width="25.28515625" style="546" customWidth="1"/>
    <col min="4" max="4" width="12.85546875" style="144" customWidth="1"/>
    <col min="5" max="16384" width="9.140625" style="144"/>
  </cols>
  <sheetData>
    <row r="1" spans="1:4" ht="17.25">
      <c r="B1" s="571" t="s">
        <v>759</v>
      </c>
      <c r="C1" s="571"/>
    </row>
    <row r="2" spans="1:4" ht="39" customHeight="1">
      <c r="A2" s="616" t="s">
        <v>550</v>
      </c>
      <c r="B2" s="616"/>
      <c r="C2" s="616"/>
      <c r="D2" s="616"/>
    </row>
    <row r="3" spans="1:4" ht="22.5">
      <c r="A3" s="574">
        <v>2073.0740000000001</v>
      </c>
      <c r="B3" s="574"/>
      <c r="C3" s="574"/>
      <c r="D3" s="574"/>
    </row>
    <row r="4" spans="1:4" ht="22.5">
      <c r="A4" s="442"/>
      <c r="B4" s="442" t="s">
        <v>1359</v>
      </c>
      <c r="C4" s="529">
        <v>5100000</v>
      </c>
      <c r="D4" s="442"/>
    </row>
    <row r="5" spans="1:4" ht="22.5">
      <c r="A5" s="521" t="s">
        <v>0</v>
      </c>
      <c r="B5" s="521" t="s">
        <v>1</v>
      </c>
      <c r="C5" s="530" t="s">
        <v>4</v>
      </c>
      <c r="D5" s="521" t="s">
        <v>2</v>
      </c>
    </row>
    <row r="6" spans="1:4" s="534" customFormat="1" ht="27.75">
      <c r="A6" s="402">
        <v>1</v>
      </c>
      <c r="B6" s="531" t="s">
        <v>1336</v>
      </c>
      <c r="C6" s="532">
        <v>640000</v>
      </c>
      <c r="D6" s="533"/>
    </row>
    <row r="7" spans="1:4" s="534" customFormat="1" ht="27.75">
      <c r="A7" s="402">
        <v>2</v>
      </c>
      <c r="B7" s="531" t="s">
        <v>552</v>
      </c>
      <c r="C7" s="532">
        <f>850000+270000</f>
        <v>1120000</v>
      </c>
      <c r="D7" s="533"/>
    </row>
    <row r="8" spans="1:4" s="534" customFormat="1" ht="27.75">
      <c r="A8" s="402">
        <v>3</v>
      </c>
      <c r="B8" s="531" t="s">
        <v>553</v>
      </c>
      <c r="C8" s="532">
        <v>100000</v>
      </c>
      <c r="D8" s="533"/>
    </row>
    <row r="9" spans="1:4" s="534" customFormat="1" ht="27.75">
      <c r="A9" s="402">
        <v>4</v>
      </c>
      <c r="B9" s="531" t="s">
        <v>554</v>
      </c>
      <c r="C9" s="532">
        <v>150000</v>
      </c>
      <c r="D9" s="533"/>
    </row>
    <row r="10" spans="1:4" s="534" customFormat="1" ht="27.75">
      <c r="A10" s="402">
        <v>5</v>
      </c>
      <c r="B10" s="531" t="s">
        <v>555</v>
      </c>
      <c r="C10" s="127">
        <v>100000</v>
      </c>
      <c r="D10" s="542"/>
    </row>
    <row r="11" spans="1:4" s="534" customFormat="1" ht="27.75">
      <c r="A11" s="402">
        <v>6</v>
      </c>
      <c r="B11" s="524" t="s">
        <v>557</v>
      </c>
      <c r="C11" s="532">
        <v>50000</v>
      </c>
      <c r="D11" s="533"/>
    </row>
    <row r="12" spans="1:4" s="534" customFormat="1" ht="27.75">
      <c r="A12" s="402">
        <v>7</v>
      </c>
      <c r="B12" s="531" t="s">
        <v>560</v>
      </c>
      <c r="C12" s="532">
        <v>50000</v>
      </c>
      <c r="D12" s="533"/>
    </row>
    <row r="13" spans="1:4" s="534" customFormat="1" ht="27.75">
      <c r="A13" s="402">
        <v>8</v>
      </c>
      <c r="B13" s="531" t="s">
        <v>561</v>
      </c>
      <c r="C13" s="532">
        <v>40000</v>
      </c>
      <c r="D13" s="533"/>
    </row>
    <row r="14" spans="1:4" s="534" customFormat="1" ht="27.75">
      <c r="A14" s="402">
        <v>9</v>
      </c>
      <c r="B14" s="531" t="s">
        <v>562</v>
      </c>
      <c r="C14" s="532">
        <v>30000</v>
      </c>
      <c r="D14" s="533"/>
    </row>
    <row r="15" spans="1:4" s="534" customFormat="1" ht="27.75">
      <c r="A15" s="402">
        <v>10</v>
      </c>
      <c r="B15" s="531" t="s">
        <v>563</v>
      </c>
      <c r="C15" s="532">
        <v>60000</v>
      </c>
      <c r="D15" s="533"/>
    </row>
    <row r="16" spans="1:4" s="534" customFormat="1" ht="27.75">
      <c r="A16" s="402">
        <v>11</v>
      </c>
      <c r="B16" s="531" t="s">
        <v>565</v>
      </c>
      <c r="C16" s="532">
        <v>400000</v>
      </c>
      <c r="D16" s="533"/>
    </row>
    <row r="17" spans="1:4" s="534" customFormat="1" ht="27.75">
      <c r="A17" s="402">
        <v>12</v>
      </c>
      <c r="B17" s="531" t="s">
        <v>566</v>
      </c>
      <c r="C17" s="532">
        <v>300000</v>
      </c>
      <c r="D17" s="533"/>
    </row>
    <row r="18" spans="1:4" s="534" customFormat="1" ht="27.75">
      <c r="A18" s="402">
        <v>13</v>
      </c>
      <c r="B18" s="531" t="s">
        <v>567</v>
      </c>
      <c r="C18" s="532">
        <v>250000</v>
      </c>
      <c r="D18" s="533"/>
    </row>
    <row r="19" spans="1:4" s="534" customFormat="1" ht="27.75">
      <c r="A19" s="402">
        <v>14</v>
      </c>
      <c r="B19" s="531" t="s">
        <v>568</v>
      </c>
      <c r="C19" s="532">
        <v>250000</v>
      </c>
      <c r="D19" s="533"/>
    </row>
    <row r="20" spans="1:4" s="534" customFormat="1" ht="27.75">
      <c r="A20" s="402">
        <v>15</v>
      </c>
      <c r="B20" s="531" t="s">
        <v>569</v>
      </c>
      <c r="C20" s="532">
        <v>500000</v>
      </c>
      <c r="D20" s="533"/>
    </row>
    <row r="21" spans="1:4" s="534" customFormat="1" ht="27.75">
      <c r="A21" s="402">
        <v>16</v>
      </c>
      <c r="B21" s="531" t="s">
        <v>570</v>
      </c>
      <c r="C21" s="532">
        <v>50000</v>
      </c>
      <c r="D21" s="533"/>
    </row>
    <row r="22" spans="1:4" s="534" customFormat="1" ht="27.75">
      <c r="A22" s="402">
        <v>17</v>
      </c>
      <c r="B22" s="531" t="s">
        <v>571</v>
      </c>
      <c r="C22" s="532">
        <v>200000</v>
      </c>
      <c r="D22" s="533"/>
    </row>
    <row r="23" spans="1:4" s="534" customFormat="1" ht="27.75">
      <c r="A23" s="402">
        <v>18</v>
      </c>
      <c r="B23" s="531" t="s">
        <v>572</v>
      </c>
      <c r="C23" s="532">
        <v>500000</v>
      </c>
      <c r="D23" s="533"/>
    </row>
    <row r="24" spans="1:4" s="534" customFormat="1" ht="27.75">
      <c r="A24" s="402">
        <v>19</v>
      </c>
      <c r="B24" s="531" t="s">
        <v>1360</v>
      </c>
      <c r="C24" s="532">
        <v>160550</v>
      </c>
      <c r="D24" s="533"/>
    </row>
    <row r="25" spans="1:4" s="534" customFormat="1" ht="27.75">
      <c r="A25" s="402">
        <v>20</v>
      </c>
      <c r="B25" s="531" t="s">
        <v>1337</v>
      </c>
      <c r="C25" s="532">
        <v>149450</v>
      </c>
      <c r="D25" s="533"/>
    </row>
    <row r="26" spans="1:4" s="252" customFormat="1" ht="21">
      <c r="A26" s="543"/>
      <c r="B26" s="526" t="s">
        <v>290</v>
      </c>
      <c r="C26" s="544">
        <f>SUM(C6:C25)</f>
        <v>5100000</v>
      </c>
      <c r="D26" s="164"/>
    </row>
    <row r="27" spans="1:4">
      <c r="A27" s="545"/>
    </row>
    <row r="28" spans="1:4">
      <c r="A28" s="545"/>
      <c r="C28" s="546">
        <f>C4-C26</f>
        <v>0</v>
      </c>
    </row>
  </sheetData>
  <mergeCells count="3">
    <mergeCell ref="B1:C1"/>
    <mergeCell ref="A2:D2"/>
    <mergeCell ref="A3:D3"/>
  </mergeCells>
  <pageMargins left="0.2" right="0.2" top="0.37" bottom="0.35" header="0.3" footer="0.3"/>
  <pageSetup paperSize="9" scale="90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A5" sqref="A5"/>
    </sheetView>
  </sheetViews>
  <sheetFormatPr defaultRowHeight="15"/>
  <cols>
    <col min="1" max="1" width="9.140625" style="157"/>
    <col min="2" max="2" width="45.28515625" style="144" customWidth="1"/>
    <col min="3" max="3" width="32.42578125" style="144" customWidth="1"/>
    <col min="4" max="4" width="12.85546875" style="144" customWidth="1"/>
    <col min="5" max="16384" width="9.140625" style="144"/>
  </cols>
  <sheetData>
    <row r="1" spans="1:10" ht="17.25">
      <c r="B1" s="571" t="s">
        <v>758</v>
      </c>
      <c r="C1" s="571"/>
    </row>
    <row r="2" spans="1:10" s="42" customFormat="1" ht="22.5">
      <c r="A2" s="574" t="s">
        <v>644</v>
      </c>
      <c r="B2" s="574"/>
      <c r="C2" s="574"/>
      <c r="D2" s="574"/>
      <c r="E2" s="182"/>
      <c r="F2" s="182"/>
      <c r="G2" s="182"/>
      <c r="H2" s="182"/>
      <c r="I2" s="182"/>
      <c r="J2" s="182"/>
    </row>
    <row r="3" spans="1:10" s="42" customFormat="1" ht="22.5">
      <c r="A3" s="442"/>
      <c r="B3" s="574" t="s">
        <v>636</v>
      </c>
      <c r="C3" s="574"/>
      <c r="D3" s="442"/>
      <c r="E3" s="182"/>
      <c r="F3" s="182"/>
      <c r="G3" s="182"/>
      <c r="H3" s="182"/>
      <c r="I3" s="182"/>
      <c r="J3" s="182"/>
    </row>
    <row r="4" spans="1:10" s="42" customFormat="1" ht="24.75">
      <c r="A4" s="442"/>
      <c r="B4" s="442" t="s">
        <v>639</v>
      </c>
      <c r="C4" s="536">
        <f>C11</f>
        <v>26584900</v>
      </c>
      <c r="D4" s="442"/>
      <c r="E4" s="182"/>
      <c r="F4" s="182"/>
      <c r="G4" s="182"/>
      <c r="H4" s="182"/>
      <c r="I4" s="182"/>
      <c r="J4" s="182"/>
    </row>
    <row r="5" spans="1:10" s="165" customFormat="1" ht="14.25">
      <c r="A5" s="164" t="s">
        <v>0</v>
      </c>
      <c r="B5" s="164" t="s">
        <v>1</v>
      </c>
      <c r="C5" s="39" t="s">
        <v>4</v>
      </c>
      <c r="D5" s="164" t="s">
        <v>2</v>
      </c>
      <c r="I5" s="166"/>
      <c r="J5" s="166"/>
    </row>
    <row r="6" spans="1:10" s="165" customFormat="1" ht="51.75" customHeight="1">
      <c r="A6" s="167">
        <v>1</v>
      </c>
      <c r="B6" s="128" t="s">
        <v>762</v>
      </c>
      <c r="C6" s="426">
        <v>6000000</v>
      </c>
      <c r="D6" s="145"/>
    </row>
    <row r="7" spans="1:10" s="165" customFormat="1" ht="51.75" customHeight="1">
      <c r="A7" s="167">
        <v>2</v>
      </c>
      <c r="B7" s="128" t="s">
        <v>640</v>
      </c>
      <c r="C7" s="426">
        <v>5292450</v>
      </c>
      <c r="D7" s="145"/>
    </row>
    <row r="8" spans="1:10" s="165" customFormat="1" ht="51.75" customHeight="1">
      <c r="A8" s="167">
        <v>3</v>
      </c>
      <c r="B8" s="128" t="s">
        <v>641</v>
      </c>
      <c r="C8" s="426">
        <f>C7</f>
        <v>5292450</v>
      </c>
      <c r="D8" s="145"/>
    </row>
    <row r="9" spans="1:10" s="165" customFormat="1" ht="51.75" customHeight="1">
      <c r="A9" s="167">
        <v>4</v>
      </c>
      <c r="B9" s="128" t="s">
        <v>642</v>
      </c>
      <c r="C9" s="426">
        <v>5000000</v>
      </c>
      <c r="D9" s="145"/>
    </row>
    <row r="10" spans="1:10" s="165" customFormat="1" ht="51.75" customHeight="1">
      <c r="A10" s="167">
        <v>5</v>
      </c>
      <c r="B10" s="128" t="s">
        <v>643</v>
      </c>
      <c r="C10" s="426">
        <f>C9</f>
        <v>5000000</v>
      </c>
      <c r="D10" s="145"/>
    </row>
    <row r="11" spans="1:10" s="68" customFormat="1" ht="38.25" customHeight="1">
      <c r="A11" s="355"/>
      <c r="B11" s="537" t="s">
        <v>460</v>
      </c>
      <c r="C11" s="538">
        <f>SUM(C6:C10)</f>
        <v>26584900</v>
      </c>
      <c r="D11" s="249"/>
    </row>
  </sheetData>
  <mergeCells count="3">
    <mergeCell ref="A2:D2"/>
    <mergeCell ref="B3:C3"/>
    <mergeCell ref="B1:C1"/>
  </mergeCells>
  <pageMargins left="0.2" right="0.2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9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29" sqref="E29"/>
    </sheetView>
  </sheetViews>
  <sheetFormatPr defaultColWidth="9.140625" defaultRowHeight="17.25"/>
  <cols>
    <col min="1" max="1" width="7" style="70" customWidth="1"/>
    <col min="2" max="2" width="0.140625" style="42" customWidth="1"/>
    <col min="3" max="3" width="38.85546875" style="42" customWidth="1"/>
    <col min="4" max="5" width="28.28515625" style="42" customWidth="1"/>
    <col min="6" max="6" width="27.85546875" style="42" customWidth="1"/>
    <col min="7" max="7" width="28.42578125" style="42" customWidth="1"/>
    <col min="8" max="11" width="9.140625" style="42"/>
    <col min="12" max="12" width="12.7109375" style="42" bestFit="1" customWidth="1"/>
    <col min="13" max="16384" width="9.140625" style="42"/>
  </cols>
  <sheetData>
    <row r="1" spans="1:12" ht="27.75">
      <c r="A1" s="565" t="s">
        <v>1386</v>
      </c>
      <c r="B1" s="565"/>
      <c r="C1" s="565"/>
      <c r="D1" s="565"/>
      <c r="E1" s="565"/>
      <c r="F1" s="565"/>
      <c r="G1" s="565"/>
    </row>
    <row r="2" spans="1:12" ht="32.25" customHeight="1">
      <c r="A2" s="566" t="s">
        <v>467</v>
      </c>
      <c r="B2" s="566"/>
      <c r="C2" s="566"/>
      <c r="D2" s="566"/>
      <c r="E2" s="566"/>
      <c r="F2" s="566"/>
      <c r="G2" s="566"/>
    </row>
    <row r="3" spans="1:12" ht="15.75" customHeight="1">
      <c r="A3" s="44"/>
      <c r="B3" s="44"/>
      <c r="C3" s="44"/>
      <c r="D3" s="44"/>
      <c r="E3" s="44"/>
      <c r="F3" s="44"/>
      <c r="G3" s="44"/>
    </row>
    <row r="4" spans="1:12" ht="63.75" customHeight="1">
      <c r="A4" s="45" t="s">
        <v>377</v>
      </c>
      <c r="B4" s="567" t="s">
        <v>378</v>
      </c>
      <c r="C4" s="568"/>
      <c r="D4" s="46" t="s">
        <v>463</v>
      </c>
      <c r="E4" s="46" t="s">
        <v>464</v>
      </c>
      <c r="F4" s="46" t="s">
        <v>465</v>
      </c>
      <c r="G4" s="46" t="s">
        <v>466</v>
      </c>
    </row>
    <row r="5" spans="1:12" ht="22.5">
      <c r="A5" s="47" t="s">
        <v>300</v>
      </c>
      <c r="B5" s="569" t="s">
        <v>379</v>
      </c>
      <c r="C5" s="570"/>
      <c r="D5" s="48"/>
      <c r="E5" s="48"/>
      <c r="F5" s="48"/>
      <c r="G5" s="48"/>
    </row>
    <row r="6" spans="1:12" ht="22.5">
      <c r="A6" s="49"/>
      <c r="B6" s="562" t="s">
        <v>380</v>
      </c>
      <c r="C6" s="562"/>
      <c r="D6" s="48"/>
      <c r="E6" s="48"/>
      <c r="F6" s="48"/>
      <c r="G6" s="48"/>
    </row>
    <row r="7" spans="1:12" ht="24.75">
      <c r="A7" s="49">
        <v>1</v>
      </c>
      <c r="B7" s="554" t="s">
        <v>469</v>
      </c>
      <c r="C7" s="555"/>
      <c r="D7" s="493">
        <v>648123.03</v>
      </c>
      <c r="E7" s="48">
        <v>650000</v>
      </c>
      <c r="F7" s="48">
        <v>178059.29</v>
      </c>
      <c r="G7" s="48">
        <v>750000</v>
      </c>
      <c r="H7" s="52"/>
      <c r="L7" s="53"/>
    </row>
    <row r="8" spans="1:12" ht="22.5">
      <c r="A8" s="49">
        <v>2</v>
      </c>
      <c r="B8" s="554" t="s">
        <v>381</v>
      </c>
      <c r="C8" s="555"/>
      <c r="D8" s="493">
        <v>370130</v>
      </c>
      <c r="E8" s="48">
        <v>500000</v>
      </c>
      <c r="F8" s="48">
        <v>89100</v>
      </c>
      <c r="G8" s="48">
        <v>425000</v>
      </c>
    </row>
    <row r="9" spans="1:12" ht="22.5">
      <c r="A9" s="49">
        <v>3</v>
      </c>
      <c r="B9" s="554" t="s">
        <v>382</v>
      </c>
      <c r="C9" s="555"/>
      <c r="D9" s="493">
        <v>346190</v>
      </c>
      <c r="E9" s="48">
        <v>250000</v>
      </c>
      <c r="F9" s="48">
        <v>6618</v>
      </c>
      <c r="G9" s="48">
        <v>250000</v>
      </c>
    </row>
    <row r="10" spans="1:12" ht="22.5">
      <c r="A10" s="49">
        <v>4</v>
      </c>
      <c r="B10" s="554" t="s">
        <v>383</v>
      </c>
      <c r="C10" s="555"/>
      <c r="D10" s="494">
        <v>281450</v>
      </c>
      <c r="E10" s="48">
        <v>500000</v>
      </c>
      <c r="F10" s="48">
        <v>138770</v>
      </c>
      <c r="G10" s="48">
        <v>450000</v>
      </c>
    </row>
    <row r="11" spans="1:12" ht="22.5">
      <c r="A11" s="49">
        <v>5</v>
      </c>
      <c r="B11" s="554" t="s">
        <v>384</v>
      </c>
      <c r="C11" s="555"/>
      <c r="D11" s="494">
        <v>0</v>
      </c>
      <c r="E11" s="48">
        <v>15000</v>
      </c>
      <c r="F11" s="48">
        <v>0</v>
      </c>
      <c r="G11" s="48">
        <v>15000</v>
      </c>
    </row>
    <row r="12" spans="1:12" ht="22.5">
      <c r="A12" s="49">
        <v>6</v>
      </c>
      <c r="B12" s="554" t="s">
        <v>385</v>
      </c>
      <c r="C12" s="555"/>
      <c r="D12" s="494">
        <v>0</v>
      </c>
      <c r="E12" s="48">
        <v>0</v>
      </c>
      <c r="F12" s="48">
        <v>0</v>
      </c>
      <c r="G12" s="48">
        <v>25000</v>
      </c>
    </row>
    <row r="13" spans="1:12" ht="22.5">
      <c r="A13" s="49">
        <v>7</v>
      </c>
      <c r="B13" s="562" t="s">
        <v>386</v>
      </c>
      <c r="C13" s="562"/>
      <c r="D13" s="494">
        <v>0</v>
      </c>
      <c r="E13" s="48">
        <v>40000</v>
      </c>
      <c r="F13" s="48">
        <v>5000</v>
      </c>
      <c r="G13" s="48">
        <v>50000</v>
      </c>
    </row>
    <row r="14" spans="1:12" ht="24.75" customHeight="1">
      <c r="A14" s="49">
        <v>8</v>
      </c>
      <c r="B14" s="54" t="s">
        <v>387</v>
      </c>
      <c r="C14" s="54"/>
      <c r="D14" s="494">
        <v>0</v>
      </c>
      <c r="E14" s="48">
        <v>40000</v>
      </c>
      <c r="F14" s="48">
        <v>0</v>
      </c>
      <c r="G14" s="48">
        <v>0</v>
      </c>
    </row>
    <row r="15" spans="1:12" ht="22.5">
      <c r="A15" s="49">
        <v>9</v>
      </c>
      <c r="B15" s="560" t="s">
        <v>468</v>
      </c>
      <c r="C15" s="560"/>
      <c r="D15" s="493">
        <v>54492</v>
      </c>
      <c r="E15" s="48">
        <v>70000</v>
      </c>
      <c r="F15" s="48">
        <v>81900</v>
      </c>
      <c r="G15" s="48">
        <v>4400000</v>
      </c>
    </row>
    <row r="16" spans="1:12" ht="33" customHeight="1">
      <c r="A16" s="49">
        <v>10</v>
      </c>
      <c r="B16" s="561" t="s">
        <v>388</v>
      </c>
      <c r="C16" s="561"/>
      <c r="D16" s="494">
        <v>34100</v>
      </c>
      <c r="E16" s="56">
        <v>300000</v>
      </c>
      <c r="F16" s="56">
        <v>4840</v>
      </c>
      <c r="G16" s="56">
        <v>350000</v>
      </c>
    </row>
    <row r="17" spans="1:12" ht="22.5">
      <c r="A17" s="49">
        <v>11</v>
      </c>
      <c r="B17" s="562" t="s">
        <v>389</v>
      </c>
      <c r="C17" s="562"/>
      <c r="D17" s="493">
        <v>129225</v>
      </c>
      <c r="E17" s="48">
        <v>400000</v>
      </c>
      <c r="F17" s="48">
        <v>49220</v>
      </c>
      <c r="G17" s="48">
        <v>450000</v>
      </c>
    </row>
    <row r="18" spans="1:12" ht="22.5">
      <c r="A18" s="49">
        <v>12</v>
      </c>
      <c r="B18" s="562" t="s">
        <v>390</v>
      </c>
      <c r="C18" s="562"/>
      <c r="D18" s="493">
        <v>280129</v>
      </c>
      <c r="E18" s="48">
        <v>500000</v>
      </c>
      <c r="F18" s="48">
        <v>103128</v>
      </c>
      <c r="G18" s="48">
        <v>500000</v>
      </c>
    </row>
    <row r="19" spans="1:12" ht="22.5">
      <c r="A19" s="49">
        <v>13</v>
      </c>
      <c r="B19" s="562" t="s">
        <v>391</v>
      </c>
      <c r="C19" s="562"/>
      <c r="D19" s="494">
        <v>1377780</v>
      </c>
      <c r="E19" s="48">
        <v>800000</v>
      </c>
      <c r="F19" s="48">
        <f>689253-26649</f>
        <v>662604</v>
      </c>
      <c r="G19" s="48">
        <v>1400000</v>
      </c>
    </row>
    <row r="20" spans="1:12" ht="22.5">
      <c r="A20" s="49">
        <v>14</v>
      </c>
      <c r="B20" s="562" t="s">
        <v>392</v>
      </c>
      <c r="C20" s="562"/>
      <c r="D20" s="494">
        <v>5475</v>
      </c>
      <c r="E20" s="48">
        <v>170000</v>
      </c>
      <c r="F20" s="48">
        <v>0</v>
      </c>
      <c r="G20" s="48">
        <v>90000</v>
      </c>
    </row>
    <row r="21" spans="1:12" ht="22.5">
      <c r="A21" s="49">
        <v>15</v>
      </c>
      <c r="B21" s="562" t="s">
        <v>393</v>
      </c>
      <c r="C21" s="562"/>
      <c r="D21" s="494">
        <v>44726</v>
      </c>
      <c r="E21" s="48">
        <v>120000</v>
      </c>
      <c r="F21" s="48">
        <v>42600</v>
      </c>
      <c r="G21" s="48">
        <v>100000</v>
      </c>
    </row>
    <row r="22" spans="1:12" ht="22.5">
      <c r="A22" s="563">
        <v>16</v>
      </c>
      <c r="B22" s="564"/>
      <c r="C22" s="57" t="s">
        <v>394</v>
      </c>
      <c r="D22" s="494">
        <v>7970</v>
      </c>
      <c r="E22" s="48">
        <v>50000</v>
      </c>
      <c r="F22" s="48">
        <v>286952</v>
      </c>
      <c r="G22" s="48">
        <v>30000</v>
      </c>
    </row>
    <row r="23" spans="1:12" ht="22.5">
      <c r="A23" s="563">
        <v>17</v>
      </c>
      <c r="B23" s="564"/>
      <c r="C23" s="57" t="s">
        <v>395</v>
      </c>
      <c r="D23" s="494">
        <v>51653</v>
      </c>
      <c r="E23" s="48">
        <v>150000</v>
      </c>
      <c r="F23" s="48">
        <v>81900</v>
      </c>
      <c r="G23" s="48">
        <v>70000</v>
      </c>
    </row>
    <row r="24" spans="1:12" ht="22.5">
      <c r="A24" s="58"/>
      <c r="B24" s="58"/>
      <c r="C24" s="59" t="s">
        <v>396</v>
      </c>
      <c r="D24" s="495">
        <f>SUM(D7:D23)</f>
        <v>3631443.0300000003</v>
      </c>
      <c r="E24" s="60">
        <v>4555000</v>
      </c>
      <c r="F24" s="60">
        <f>SUM(F7:F23)</f>
        <v>1730691.29</v>
      </c>
      <c r="G24" s="60">
        <f t="shared" ref="G24" si="0">SUM(G5:G23)</f>
        <v>9355000</v>
      </c>
    </row>
    <row r="25" spans="1:12" ht="22.5">
      <c r="A25" s="554" t="s">
        <v>305</v>
      </c>
      <c r="B25" s="555"/>
      <c r="C25" s="58" t="s">
        <v>397</v>
      </c>
      <c r="D25" s="61"/>
      <c r="E25" s="61"/>
      <c r="F25" s="48"/>
      <c r="G25" s="61"/>
    </row>
    <row r="26" spans="1:12" ht="22.5">
      <c r="A26" s="50">
        <v>1</v>
      </c>
      <c r="B26" s="51"/>
      <c r="C26" s="57" t="s">
        <v>400</v>
      </c>
      <c r="D26" s="450">
        <v>2587524.08</v>
      </c>
      <c r="E26" s="450">
        <v>3000000</v>
      </c>
      <c r="F26" s="48">
        <v>96360</v>
      </c>
      <c r="G26" s="450">
        <v>3300000</v>
      </c>
    </row>
    <row r="27" spans="1:12" ht="22.5">
      <c r="A27" s="50">
        <v>2</v>
      </c>
      <c r="B27" s="51"/>
      <c r="C27" s="57" t="s">
        <v>401</v>
      </c>
      <c r="D27" s="450">
        <v>300000</v>
      </c>
      <c r="E27" s="450">
        <v>300000</v>
      </c>
      <c r="F27" s="48">
        <v>0</v>
      </c>
      <c r="G27" s="450">
        <v>100000</v>
      </c>
    </row>
    <row r="28" spans="1:12" ht="22.5">
      <c r="A28" s="50">
        <v>3</v>
      </c>
      <c r="B28" s="51"/>
      <c r="C28" s="57" t="s">
        <v>402</v>
      </c>
      <c r="D28" s="118">
        <f>SUM(D26:D27)</f>
        <v>2887524.08</v>
      </c>
      <c r="E28" s="118">
        <f t="shared" ref="E28:G28" si="1">SUM(E26:E27)</f>
        <v>3300000</v>
      </c>
      <c r="F28" s="118">
        <f t="shared" si="1"/>
        <v>96360</v>
      </c>
      <c r="G28" s="118">
        <f t="shared" si="1"/>
        <v>3400000</v>
      </c>
    </row>
    <row r="29" spans="1:12" ht="22.5">
      <c r="A29" s="50"/>
      <c r="B29" s="51"/>
      <c r="C29" s="58" t="s">
        <v>480</v>
      </c>
      <c r="D29" s="445">
        <f>D24+D28</f>
        <v>6518967.1100000003</v>
      </c>
      <c r="E29" s="445">
        <f t="shared" ref="E29:G29" si="2">E24+E28</f>
        <v>7855000</v>
      </c>
      <c r="F29" s="445">
        <f t="shared" si="2"/>
        <v>1827051.29</v>
      </c>
      <c r="G29" s="445">
        <f t="shared" si="2"/>
        <v>12755000</v>
      </c>
    </row>
    <row r="30" spans="1:12" ht="22.5">
      <c r="A30" s="554" t="s">
        <v>964</v>
      </c>
      <c r="B30" s="555"/>
      <c r="C30" s="119" t="s">
        <v>476</v>
      </c>
      <c r="D30" s="48"/>
      <c r="E30" s="48"/>
      <c r="F30" s="48"/>
      <c r="G30" s="48"/>
    </row>
    <row r="31" spans="1:12" ht="36">
      <c r="A31" s="558">
        <v>1</v>
      </c>
      <c r="B31" s="559"/>
      <c r="C31" s="128" t="s">
        <v>301</v>
      </c>
      <c r="D31" s="449">
        <v>31796000</v>
      </c>
      <c r="E31" s="122">
        <v>35700000</v>
      </c>
      <c r="F31" s="123">
        <v>45053000</v>
      </c>
      <c r="G31" s="125">
        <v>44058000</v>
      </c>
      <c r="H31" s="124"/>
      <c r="I31" s="124"/>
      <c r="L31" s="64"/>
    </row>
    <row r="32" spans="1:12" ht="18">
      <c r="A32" s="65">
        <v>2</v>
      </c>
      <c r="B32" s="65"/>
      <c r="C32" s="129" t="s">
        <v>316</v>
      </c>
      <c r="D32" s="126">
        <v>0</v>
      </c>
      <c r="E32" s="122">
        <v>0</v>
      </c>
      <c r="F32" s="123">
        <v>17854000</v>
      </c>
      <c r="G32" s="125">
        <v>19563000</v>
      </c>
      <c r="H32" s="124"/>
      <c r="I32" s="124"/>
      <c r="L32" s="64"/>
    </row>
    <row r="33" spans="1:12" ht="36">
      <c r="A33" s="65">
        <v>3</v>
      </c>
      <c r="B33" s="65"/>
      <c r="C33" s="120" t="s">
        <v>320</v>
      </c>
      <c r="D33" s="126">
        <v>0</v>
      </c>
      <c r="E33" s="122">
        <v>0</v>
      </c>
      <c r="F33" s="123">
        <v>2209000</v>
      </c>
      <c r="G33" s="127">
        <v>3000000</v>
      </c>
      <c r="H33" s="124"/>
      <c r="I33" s="124"/>
      <c r="L33" s="64"/>
    </row>
    <row r="34" spans="1:12" ht="18">
      <c r="A34" s="65">
        <v>4</v>
      </c>
      <c r="B34" s="65"/>
      <c r="C34" s="62" t="s">
        <v>398</v>
      </c>
      <c r="D34" s="121">
        <v>0</v>
      </c>
      <c r="E34" s="122">
        <v>1200000</v>
      </c>
      <c r="F34" s="123">
        <v>1200000</v>
      </c>
      <c r="G34" s="123">
        <v>1200000</v>
      </c>
      <c r="H34" s="124"/>
      <c r="I34" s="124"/>
      <c r="L34" s="64"/>
    </row>
    <row r="35" spans="1:12" ht="18">
      <c r="A35" s="66">
        <v>5</v>
      </c>
      <c r="B35" s="67"/>
      <c r="C35" s="62" t="s">
        <v>399</v>
      </c>
      <c r="D35" s="449">
        <v>8743000</v>
      </c>
      <c r="E35" s="122">
        <v>8743000</v>
      </c>
      <c r="F35" s="123">
        <v>0</v>
      </c>
      <c r="G35" s="122">
        <v>0</v>
      </c>
      <c r="H35" s="124"/>
      <c r="I35" s="124"/>
      <c r="L35" s="64"/>
    </row>
    <row r="36" spans="1:12" ht="22.5">
      <c r="A36" s="66"/>
      <c r="B36" s="67"/>
      <c r="C36" s="307" t="s">
        <v>477</v>
      </c>
      <c r="D36" s="444">
        <f>SUM(D31:D35)</f>
        <v>40539000</v>
      </c>
      <c r="E36" s="444">
        <f t="shared" ref="E36:G36" si="3">SUM(E31:E35)</f>
        <v>45643000</v>
      </c>
      <c r="F36" s="444">
        <f t="shared" si="3"/>
        <v>66316000</v>
      </c>
      <c r="G36" s="444">
        <f t="shared" si="3"/>
        <v>67821000</v>
      </c>
      <c r="L36" s="64"/>
    </row>
    <row r="37" spans="1:12" ht="27.75" customHeight="1">
      <c r="A37" s="433" t="s">
        <v>927</v>
      </c>
      <c r="B37" s="434"/>
      <c r="C37" s="399" t="s">
        <v>1322</v>
      </c>
      <c r="D37" s="63"/>
      <c r="E37" s="63"/>
      <c r="F37" s="63"/>
      <c r="G37" s="63"/>
      <c r="L37" s="64"/>
    </row>
    <row r="38" spans="1:12" ht="22.5">
      <c r="A38" s="433">
        <v>1</v>
      </c>
      <c r="B38" s="434"/>
      <c r="C38" s="111" t="s">
        <v>1323</v>
      </c>
      <c r="D38" s="444">
        <v>0</v>
      </c>
      <c r="E38" s="444">
        <v>0</v>
      </c>
      <c r="F38" s="444">
        <v>0</v>
      </c>
      <c r="G38" s="446">
        <v>1725000</v>
      </c>
      <c r="L38" s="64"/>
    </row>
    <row r="39" spans="1:12" ht="22.5">
      <c r="A39" s="433" t="s">
        <v>946</v>
      </c>
      <c r="B39" s="67"/>
      <c r="C39" s="58" t="s">
        <v>478</v>
      </c>
      <c r="D39" s="63"/>
      <c r="E39" s="63"/>
      <c r="F39" s="63"/>
      <c r="G39" s="63"/>
      <c r="L39" s="64"/>
    </row>
    <row r="40" spans="1:12" ht="18">
      <c r="A40" s="554">
        <v>1</v>
      </c>
      <c r="B40" s="555"/>
      <c r="C40" s="57" t="s">
        <v>341</v>
      </c>
      <c r="D40" s="123">
        <v>4600000</v>
      </c>
      <c r="E40" s="123">
        <v>4600000</v>
      </c>
      <c r="F40" s="123">
        <f>D40</f>
        <v>4600000</v>
      </c>
      <c r="G40" s="123">
        <v>5060000</v>
      </c>
      <c r="H40" s="124"/>
    </row>
    <row r="41" spans="1:12" ht="18">
      <c r="A41" s="57">
        <v>2</v>
      </c>
      <c r="B41" s="57"/>
      <c r="C41" s="57" t="s">
        <v>473</v>
      </c>
      <c r="D41" s="123">
        <v>16173048</v>
      </c>
      <c r="E41" s="123">
        <v>20000000</v>
      </c>
      <c r="F41" s="123">
        <v>16711000</v>
      </c>
      <c r="G41" s="123">
        <f>16100000*3</f>
        <v>48300000</v>
      </c>
      <c r="H41" s="124"/>
    </row>
    <row r="42" spans="1:12" ht="36">
      <c r="A42" s="554">
        <v>3</v>
      </c>
      <c r="B42" s="555"/>
      <c r="C42" s="55" t="s">
        <v>474</v>
      </c>
      <c r="D42" s="123">
        <v>3043800</v>
      </c>
      <c r="E42" s="123">
        <v>6000000</v>
      </c>
      <c r="F42" s="123">
        <v>2572000</v>
      </c>
      <c r="G42" s="123">
        <v>3000000</v>
      </c>
      <c r="H42" s="124"/>
    </row>
    <row r="43" spans="1:12" ht="18">
      <c r="A43" s="50">
        <v>4</v>
      </c>
      <c r="B43" s="51"/>
      <c r="C43" s="117" t="s">
        <v>475</v>
      </c>
      <c r="D43" s="123">
        <v>340000</v>
      </c>
      <c r="E43" s="123">
        <v>0</v>
      </c>
      <c r="F43" s="123">
        <v>0</v>
      </c>
      <c r="G43" s="123">
        <v>500000</v>
      </c>
      <c r="H43" s="124"/>
    </row>
    <row r="44" spans="1:12" s="68" customFormat="1" ht="22.5">
      <c r="A44" s="58"/>
      <c r="B44" s="58"/>
      <c r="C44" s="307" t="s">
        <v>479</v>
      </c>
      <c r="D44" s="448">
        <f>SUM(D40:D43)</f>
        <v>24156848</v>
      </c>
      <c r="E44" s="448">
        <f>SUM(E40:E43)</f>
        <v>30600000</v>
      </c>
      <c r="F44" s="448">
        <f>SUM(F40:F43)</f>
        <v>23883000</v>
      </c>
      <c r="G44" s="448">
        <f>SUM(G40:G43)</f>
        <v>56860000</v>
      </c>
    </row>
    <row r="45" spans="1:12" ht="22.5">
      <c r="A45" s="556"/>
      <c r="B45" s="557"/>
      <c r="C45" s="69" t="s">
        <v>403</v>
      </c>
      <c r="D45" s="447">
        <f>D44+D36+D29</f>
        <v>71214815.109999999</v>
      </c>
      <c r="E45" s="447">
        <f>E44+E36+E29</f>
        <v>84098000</v>
      </c>
      <c r="F45" s="447">
        <f>F44+F36+F29</f>
        <v>92026051.290000007</v>
      </c>
      <c r="G45" s="447">
        <f>G44+G38+G36+G29</f>
        <v>139161000</v>
      </c>
    </row>
    <row r="46" spans="1:12">
      <c r="G46" s="71"/>
    </row>
    <row r="47" spans="1:12">
      <c r="G47" s="72"/>
    </row>
    <row r="49" spans="7:7">
      <c r="G49" s="71"/>
    </row>
  </sheetData>
  <mergeCells count="27">
    <mergeCell ref="B13:C13"/>
    <mergeCell ref="A1:G1"/>
    <mergeCell ref="A2:G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A40:B40"/>
    <mergeCell ref="A42:B42"/>
    <mergeCell ref="A45:B45"/>
    <mergeCell ref="A31:B31"/>
    <mergeCell ref="B15:C15"/>
    <mergeCell ref="B16:C16"/>
    <mergeCell ref="B17:C17"/>
    <mergeCell ref="B18:C18"/>
    <mergeCell ref="B19:C19"/>
    <mergeCell ref="B20:C20"/>
    <mergeCell ref="B21:C21"/>
    <mergeCell ref="A22:B22"/>
    <mergeCell ref="A23:B23"/>
    <mergeCell ref="A25:B25"/>
    <mergeCell ref="A30:B30"/>
  </mergeCells>
  <pageMargins left="0.24" right="0.16" top="0.33" bottom="0.34" header="0.3" footer="0.3"/>
  <pageSetup paperSize="9" scale="90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173"/>
  <sheetViews>
    <sheetView zoomScale="120" zoomScaleNormal="120" workbookViewId="0">
      <selection activeCell="B47" sqref="B47"/>
    </sheetView>
  </sheetViews>
  <sheetFormatPr defaultRowHeight="17.25"/>
  <cols>
    <col min="1" max="1" width="5.7109375" style="435" customWidth="1"/>
    <col min="2" max="2" width="43.7109375" style="2" customWidth="1"/>
    <col min="3" max="3" width="30.42578125" style="479" customWidth="1"/>
    <col min="4" max="4" width="28.140625" style="2" customWidth="1"/>
    <col min="5" max="5" width="22.140625" style="2" customWidth="1"/>
    <col min="6" max="16384" width="9.140625" style="239"/>
  </cols>
  <sheetData>
    <row r="1" spans="1:5">
      <c r="A1" s="629" t="s">
        <v>295</v>
      </c>
      <c r="B1" s="629"/>
      <c r="C1" s="629"/>
      <c r="D1" s="629"/>
      <c r="E1" s="629"/>
    </row>
    <row r="2" spans="1:5" ht="96" customHeight="1">
      <c r="A2" s="630" t="s">
        <v>352</v>
      </c>
      <c r="B2" s="630"/>
      <c r="C2" s="630"/>
      <c r="D2" s="630"/>
      <c r="E2" s="630"/>
    </row>
    <row r="3" spans="1:5" ht="34.5">
      <c r="A3" s="451" t="s">
        <v>257</v>
      </c>
      <c r="B3" s="452" t="s">
        <v>296</v>
      </c>
      <c r="C3" s="452" t="s">
        <v>297</v>
      </c>
      <c r="D3" s="451" t="s">
        <v>298</v>
      </c>
      <c r="E3" s="451" t="s">
        <v>299</v>
      </c>
    </row>
    <row r="4" spans="1:5" ht="34.5">
      <c r="A4" s="422" t="s">
        <v>300</v>
      </c>
      <c r="B4" s="453" t="s">
        <v>301</v>
      </c>
      <c r="C4" s="454">
        <v>34058000</v>
      </c>
      <c r="D4" s="455">
        <f t="shared" ref="D4:D18" si="0">C4</f>
        <v>34058000</v>
      </c>
      <c r="E4" s="114"/>
    </row>
    <row r="5" spans="1:5">
      <c r="A5" s="6">
        <v>1</v>
      </c>
      <c r="B5" s="456" t="s">
        <v>302</v>
      </c>
      <c r="C5" s="457">
        <v>5000000</v>
      </c>
      <c r="D5" s="458">
        <v>5000000</v>
      </c>
      <c r="E5" s="114"/>
    </row>
    <row r="6" spans="1:5">
      <c r="A6" s="6">
        <v>2</v>
      </c>
      <c r="B6" s="456" t="s">
        <v>303</v>
      </c>
      <c r="C6" s="212">
        <v>4000000</v>
      </c>
      <c r="D6" s="459">
        <v>4000000</v>
      </c>
      <c r="E6" s="113"/>
    </row>
    <row r="7" spans="1:5">
      <c r="A7" s="422"/>
      <c r="B7" s="456" t="s">
        <v>290</v>
      </c>
      <c r="C7" s="460">
        <f>SUM(C5:C6)</f>
        <v>9000000</v>
      </c>
      <c r="D7" s="455">
        <f>SUM(D5:D6)</f>
        <v>9000000</v>
      </c>
      <c r="E7" s="114"/>
    </row>
    <row r="8" spans="1:5">
      <c r="A8" s="422"/>
      <c r="B8" s="456" t="s">
        <v>304</v>
      </c>
      <c r="C8" s="460">
        <f>C4-C7</f>
        <v>25058000</v>
      </c>
      <c r="D8" s="455">
        <f t="shared" si="0"/>
        <v>25058000</v>
      </c>
      <c r="E8" s="114"/>
    </row>
    <row r="9" spans="1:5">
      <c r="A9" s="422" t="s">
        <v>305</v>
      </c>
      <c r="B9" s="456" t="s">
        <v>306</v>
      </c>
      <c r="C9" s="460"/>
      <c r="D9" s="455"/>
      <c r="E9" s="114"/>
    </row>
    <row r="10" spans="1:5">
      <c r="A10" s="6">
        <v>1</v>
      </c>
      <c r="B10" s="461" t="s">
        <v>307</v>
      </c>
      <c r="C10" s="212">
        <f>C8*10%</f>
        <v>2505800</v>
      </c>
      <c r="D10" s="459">
        <f t="shared" si="0"/>
        <v>2505800</v>
      </c>
      <c r="E10" s="212">
        <f>D10/15</f>
        <v>167053.33333333334</v>
      </c>
    </row>
    <row r="11" spans="1:5">
      <c r="A11" s="6">
        <v>2</v>
      </c>
      <c r="B11" s="461" t="s">
        <v>308</v>
      </c>
      <c r="C11" s="212">
        <f>C8*15%</f>
        <v>3758700</v>
      </c>
      <c r="D11" s="459">
        <f t="shared" si="0"/>
        <v>3758700</v>
      </c>
      <c r="E11" s="212">
        <f>D11/15</f>
        <v>250580</v>
      </c>
    </row>
    <row r="12" spans="1:5">
      <c r="A12" s="6">
        <v>3</v>
      </c>
      <c r="B12" s="461" t="s">
        <v>309</v>
      </c>
      <c r="C12" s="212">
        <f>C8*15%</f>
        <v>3758700</v>
      </c>
      <c r="D12" s="459">
        <f t="shared" si="0"/>
        <v>3758700</v>
      </c>
      <c r="E12" s="212">
        <f>D12/15</f>
        <v>250580</v>
      </c>
    </row>
    <row r="13" spans="1:5">
      <c r="A13" s="422"/>
      <c r="B13" s="456" t="s">
        <v>310</v>
      </c>
      <c r="C13" s="460">
        <f>SUM(C10:C12)</f>
        <v>10023200</v>
      </c>
      <c r="D13" s="455">
        <f>SUM(D10:D12)</f>
        <v>10023200</v>
      </c>
      <c r="E13" s="114"/>
    </row>
    <row r="14" spans="1:5">
      <c r="A14" s="422"/>
      <c r="B14" s="456" t="s">
        <v>311</v>
      </c>
      <c r="C14" s="460">
        <f>C8-C13</f>
        <v>15034800</v>
      </c>
      <c r="D14" s="455">
        <f>D8-D13</f>
        <v>15034800</v>
      </c>
      <c r="E14" s="114"/>
    </row>
    <row r="15" spans="1:5">
      <c r="A15" s="422"/>
      <c r="B15" s="456" t="s">
        <v>1367</v>
      </c>
      <c r="C15" s="460">
        <v>451040</v>
      </c>
      <c r="D15" s="455">
        <f>D14*3%</f>
        <v>451044</v>
      </c>
      <c r="E15" s="114"/>
    </row>
    <row r="16" spans="1:5">
      <c r="A16" s="422"/>
      <c r="B16" s="456" t="str">
        <f>B14</f>
        <v>jfls klhut cg'bfg</v>
      </c>
      <c r="C16" s="460">
        <f>C14-C15</f>
        <v>14583760</v>
      </c>
      <c r="D16" s="460"/>
      <c r="E16" s="114"/>
    </row>
    <row r="17" spans="1:5">
      <c r="A17" s="6">
        <v>1</v>
      </c>
      <c r="B17" s="461" t="s">
        <v>312</v>
      </c>
      <c r="C17" s="462">
        <f>C16*60%</f>
        <v>8750256</v>
      </c>
      <c r="D17" s="463">
        <f t="shared" si="0"/>
        <v>8750256</v>
      </c>
      <c r="E17" s="464">
        <f>D17/15</f>
        <v>583350.4</v>
      </c>
    </row>
    <row r="18" spans="1:5" ht="34.5">
      <c r="A18" s="6">
        <v>2</v>
      </c>
      <c r="B18" s="465" t="s">
        <v>313</v>
      </c>
      <c r="C18" s="212">
        <f>C16*40%</f>
        <v>5833504</v>
      </c>
      <c r="D18" s="459">
        <f t="shared" si="0"/>
        <v>5833504</v>
      </c>
      <c r="E18" s="212">
        <v>200000</v>
      </c>
    </row>
    <row r="19" spans="1:5">
      <c r="A19" s="422"/>
      <c r="B19" s="456" t="s">
        <v>290</v>
      </c>
      <c r="C19" s="460">
        <f>SUM(C17:C18)</f>
        <v>14583760</v>
      </c>
      <c r="D19" s="455">
        <f>SUM(D17:D18)</f>
        <v>14583760</v>
      </c>
      <c r="E19" s="460">
        <f>SUM(E10:E18)</f>
        <v>1451563.7333333334</v>
      </c>
    </row>
    <row r="20" spans="1:5">
      <c r="A20" s="422"/>
      <c r="B20" s="456" t="s">
        <v>314</v>
      </c>
      <c r="C20" s="460">
        <f>C19+C15</f>
        <v>15034800</v>
      </c>
      <c r="D20" s="455">
        <f>D19+D15</f>
        <v>15034804</v>
      </c>
      <c r="E20" s="114"/>
    </row>
    <row r="21" spans="1:5">
      <c r="A21" s="422"/>
      <c r="B21" s="456" t="s">
        <v>315</v>
      </c>
      <c r="C21" s="460">
        <f>C20+C13+C7</f>
        <v>34058000</v>
      </c>
      <c r="D21" s="455">
        <f>D20+D13+D7</f>
        <v>34058004</v>
      </c>
      <c r="E21" s="114"/>
    </row>
    <row r="22" spans="1:5">
      <c r="A22" s="6">
        <v>1</v>
      </c>
      <c r="B22" s="461" t="s">
        <v>316</v>
      </c>
      <c r="C22" s="462">
        <v>19563000</v>
      </c>
      <c r="D22" s="463">
        <f>C22</f>
        <v>19563000</v>
      </c>
      <c r="E22" s="114"/>
    </row>
    <row r="23" spans="1:5">
      <c r="A23" s="422"/>
      <c r="B23" s="456" t="s">
        <v>1368</v>
      </c>
      <c r="C23" s="460">
        <f>C22*2.5%</f>
        <v>489075</v>
      </c>
      <c r="D23" s="455">
        <f>D22*2.5%</f>
        <v>489075</v>
      </c>
      <c r="E23" s="114"/>
    </row>
    <row r="24" spans="1:5">
      <c r="A24" s="422"/>
      <c r="B24" s="456" t="s">
        <v>317</v>
      </c>
      <c r="C24" s="460">
        <f>C22-C23</f>
        <v>19073925</v>
      </c>
      <c r="D24" s="455">
        <f>D22-D23</f>
        <v>19073925</v>
      </c>
      <c r="E24" s="114"/>
    </row>
    <row r="25" spans="1:5">
      <c r="A25" s="6">
        <v>2</v>
      </c>
      <c r="B25" s="466" t="s">
        <v>318</v>
      </c>
      <c r="C25" s="462">
        <v>10000000</v>
      </c>
      <c r="D25" s="463">
        <f>C25</f>
        <v>10000000</v>
      </c>
      <c r="E25" s="114"/>
    </row>
    <row r="26" spans="1:5">
      <c r="A26" s="422"/>
      <c r="B26" s="456" t="s">
        <v>1367</v>
      </c>
      <c r="C26" s="460">
        <f>C25*3%</f>
        <v>300000</v>
      </c>
      <c r="D26" s="455">
        <f>D25*3%</f>
        <v>300000</v>
      </c>
      <c r="E26" s="114"/>
    </row>
    <row r="27" spans="1:5">
      <c r="A27" s="422"/>
      <c r="B27" s="456" t="s">
        <v>319</v>
      </c>
      <c r="C27" s="460">
        <f>C25-C26</f>
        <v>9700000</v>
      </c>
      <c r="D27" s="455">
        <f>D25-D26</f>
        <v>9700000</v>
      </c>
      <c r="E27" s="114"/>
    </row>
    <row r="28" spans="1:5" ht="34.5">
      <c r="A28" s="6">
        <v>3</v>
      </c>
      <c r="B28" s="467" t="s">
        <v>320</v>
      </c>
      <c r="C28" s="462">
        <v>3000000</v>
      </c>
      <c r="D28" s="463">
        <v>3000000</v>
      </c>
      <c r="E28" s="114"/>
    </row>
    <row r="29" spans="1:5">
      <c r="A29" s="422"/>
      <c r="B29" s="456" t="s">
        <v>1369</v>
      </c>
      <c r="C29" s="460">
        <f>C28*2%</f>
        <v>60000</v>
      </c>
      <c r="D29" s="455">
        <f>D28*2%</f>
        <v>60000</v>
      </c>
      <c r="E29" s="114"/>
    </row>
    <row r="30" spans="1:5">
      <c r="A30" s="422"/>
      <c r="B30" s="456" t="s">
        <v>321</v>
      </c>
      <c r="C30" s="460">
        <f>C28-C29</f>
        <v>2940000</v>
      </c>
      <c r="D30" s="455">
        <f>D28-D29</f>
        <v>2940000</v>
      </c>
      <c r="E30" s="114"/>
    </row>
    <row r="31" spans="1:5">
      <c r="A31" s="6">
        <v>4</v>
      </c>
      <c r="B31" s="468" t="s">
        <v>322</v>
      </c>
      <c r="C31" s="462">
        <v>1200000</v>
      </c>
      <c r="D31" s="463">
        <v>1200000</v>
      </c>
      <c r="E31" s="114"/>
    </row>
    <row r="32" spans="1:5">
      <c r="A32" s="422"/>
      <c r="B32" s="456" t="s">
        <v>1367</v>
      </c>
      <c r="C32" s="212">
        <f>C31*3%</f>
        <v>36000</v>
      </c>
      <c r="D32" s="459">
        <f>D31*3%</f>
        <v>36000</v>
      </c>
      <c r="E32" s="114"/>
    </row>
    <row r="33" spans="1:5">
      <c r="A33" s="422"/>
      <c r="B33" s="456" t="s">
        <v>323</v>
      </c>
      <c r="C33" s="460">
        <f>C31-C32</f>
        <v>1164000</v>
      </c>
      <c r="D33" s="455">
        <f>D31-D32</f>
        <v>1164000</v>
      </c>
      <c r="E33" s="114"/>
    </row>
    <row r="34" spans="1:5" ht="34.5">
      <c r="A34" s="422" t="s">
        <v>257</v>
      </c>
      <c r="B34" s="456" t="s">
        <v>296</v>
      </c>
      <c r="C34" s="114" t="s">
        <v>297</v>
      </c>
      <c r="D34" s="469" t="s">
        <v>298</v>
      </c>
      <c r="E34" s="470" t="s">
        <v>299</v>
      </c>
    </row>
    <row r="35" spans="1:5">
      <c r="A35" s="6">
        <v>1</v>
      </c>
      <c r="B35" s="456" t="s">
        <v>324</v>
      </c>
      <c r="C35" s="462">
        <v>4400000</v>
      </c>
      <c r="D35" s="463">
        <f>C35</f>
        <v>4400000</v>
      </c>
      <c r="E35" s="464"/>
    </row>
    <row r="36" spans="1:5">
      <c r="A36" s="6">
        <v>2</v>
      </c>
      <c r="B36" s="456" t="s">
        <v>325</v>
      </c>
      <c r="C36" s="462">
        <v>3300000</v>
      </c>
      <c r="D36" s="463">
        <f>C36</f>
        <v>3300000</v>
      </c>
      <c r="E36" s="454"/>
    </row>
    <row r="37" spans="1:5">
      <c r="A37" s="422"/>
      <c r="B37" s="456" t="s">
        <v>290</v>
      </c>
      <c r="C37" s="471">
        <f>SUM(C35:C36)</f>
        <v>7700000</v>
      </c>
      <c r="D37" s="472">
        <f t="shared" ref="D37" si="1">SUM(D35:D36)</f>
        <v>7700000</v>
      </c>
      <c r="E37" s="471"/>
    </row>
    <row r="38" spans="1:5">
      <c r="A38" s="422">
        <v>1</v>
      </c>
      <c r="B38" s="461" t="s">
        <v>326</v>
      </c>
      <c r="C38" s="471">
        <v>300000</v>
      </c>
      <c r="D38" s="472">
        <v>300000</v>
      </c>
      <c r="E38" s="114"/>
    </row>
    <row r="39" spans="1:5">
      <c r="A39" s="422">
        <v>2</v>
      </c>
      <c r="B39" s="461" t="s">
        <v>327</v>
      </c>
      <c r="C39" s="471">
        <v>500000</v>
      </c>
      <c r="D39" s="472">
        <v>500000</v>
      </c>
      <c r="E39" s="114"/>
    </row>
    <row r="40" spans="1:5">
      <c r="A40" s="422">
        <v>3</v>
      </c>
      <c r="B40" s="461" t="s">
        <v>328</v>
      </c>
      <c r="C40" s="471">
        <v>300000</v>
      </c>
      <c r="D40" s="472">
        <v>300000</v>
      </c>
      <c r="E40" s="114"/>
    </row>
    <row r="41" spans="1:5">
      <c r="A41" s="422">
        <v>4</v>
      </c>
      <c r="B41" s="465" t="s">
        <v>329</v>
      </c>
      <c r="C41" s="471">
        <v>400000</v>
      </c>
      <c r="D41" s="472">
        <v>400000</v>
      </c>
      <c r="E41" s="114"/>
    </row>
    <row r="42" spans="1:5">
      <c r="A42" s="422"/>
      <c r="B42" s="473" t="s">
        <v>290</v>
      </c>
      <c r="C42" s="471">
        <f>SUM(C38:C41)</f>
        <v>1500000</v>
      </c>
      <c r="D42" s="472">
        <f>SUM(D38:D41)</f>
        <v>1500000</v>
      </c>
      <c r="E42" s="114"/>
    </row>
    <row r="43" spans="1:5">
      <c r="A43" s="422"/>
      <c r="B43" s="473" t="s">
        <v>353</v>
      </c>
      <c r="C43" s="471">
        <f>C37-C42</f>
        <v>6200000</v>
      </c>
      <c r="D43" s="472">
        <f>D37-D42</f>
        <v>6200000</v>
      </c>
      <c r="E43" s="114" t="s">
        <v>330</v>
      </c>
    </row>
    <row r="44" spans="1:5">
      <c r="A44" s="422"/>
      <c r="B44" s="456"/>
      <c r="C44" s="471"/>
      <c r="D44" s="472"/>
      <c r="E44" s="114"/>
    </row>
    <row r="45" spans="1:5" ht="34.5">
      <c r="A45" s="422" t="s">
        <v>257</v>
      </c>
      <c r="B45" s="456" t="s">
        <v>296</v>
      </c>
      <c r="C45" s="114" t="s">
        <v>297</v>
      </c>
      <c r="D45" s="469" t="s">
        <v>298</v>
      </c>
      <c r="E45" s="470" t="s">
        <v>299</v>
      </c>
    </row>
    <row r="46" spans="1:5">
      <c r="A46" s="422"/>
      <c r="B46" s="456" t="s">
        <v>331</v>
      </c>
      <c r="C46" s="471">
        <f>C6</f>
        <v>4000000</v>
      </c>
      <c r="D46" s="472">
        <f>D6</f>
        <v>4000000</v>
      </c>
      <c r="E46" s="114"/>
    </row>
    <row r="47" spans="1:5">
      <c r="A47" s="6">
        <v>1</v>
      </c>
      <c r="B47" s="461" t="s">
        <v>332</v>
      </c>
      <c r="C47" s="462">
        <v>1000000</v>
      </c>
      <c r="D47" s="463">
        <v>1000000</v>
      </c>
      <c r="E47" s="113"/>
    </row>
    <row r="48" spans="1:5">
      <c r="A48" s="6">
        <v>2</v>
      </c>
      <c r="B48" s="461" t="s">
        <v>333</v>
      </c>
      <c r="C48" s="462">
        <v>432000</v>
      </c>
      <c r="D48" s="463">
        <v>432000</v>
      </c>
      <c r="E48" s="113"/>
    </row>
    <row r="49" spans="1:5">
      <c r="A49" s="6">
        <v>3</v>
      </c>
      <c r="B49" s="461" t="s">
        <v>334</v>
      </c>
      <c r="C49" s="462">
        <v>1000000</v>
      </c>
      <c r="D49" s="463">
        <v>1000000</v>
      </c>
      <c r="E49" s="113"/>
    </row>
    <row r="50" spans="1:5">
      <c r="A50" s="6">
        <v>4</v>
      </c>
      <c r="B50" s="461" t="s">
        <v>335</v>
      </c>
      <c r="C50" s="462">
        <v>1568000</v>
      </c>
      <c r="D50" s="463">
        <v>1568000</v>
      </c>
      <c r="E50" s="113"/>
    </row>
    <row r="51" spans="1:5">
      <c r="A51" s="422"/>
      <c r="B51" s="456" t="s">
        <v>314</v>
      </c>
      <c r="C51" s="471">
        <f>SUM(C47:C50)</f>
        <v>4000000</v>
      </c>
      <c r="D51" s="472">
        <f>SUM(D47:D50)</f>
        <v>4000000</v>
      </c>
      <c r="E51" s="114"/>
    </row>
    <row r="52" spans="1:5">
      <c r="A52" s="474"/>
      <c r="B52" s="468"/>
      <c r="C52" s="475"/>
      <c r="D52" s="476"/>
      <c r="E52" s="476"/>
    </row>
    <row r="53" spans="1:5">
      <c r="B53" s="477"/>
      <c r="C53" s="478"/>
      <c r="D53" s="479"/>
      <c r="E53" s="479"/>
    </row>
    <row r="54" spans="1:5">
      <c r="B54" s="477"/>
      <c r="C54" s="478"/>
      <c r="D54" s="479"/>
      <c r="E54" s="479"/>
    </row>
    <row r="55" spans="1:5">
      <c r="B55" s="477"/>
      <c r="C55" s="478"/>
      <c r="D55" s="479"/>
      <c r="E55" s="479"/>
    </row>
    <row r="56" spans="1:5">
      <c r="B56" s="477"/>
      <c r="C56" s="478"/>
      <c r="D56" s="479"/>
      <c r="E56" s="479"/>
    </row>
    <row r="57" spans="1:5">
      <c r="B57" s="480"/>
      <c r="C57" s="478"/>
      <c r="D57" s="479"/>
      <c r="E57" s="479"/>
    </row>
    <row r="58" spans="1:5">
      <c r="A58" s="474"/>
      <c r="B58" s="468"/>
      <c r="C58" s="475"/>
      <c r="D58" s="476"/>
      <c r="E58" s="476"/>
    </row>
    <row r="59" spans="1:5">
      <c r="B59" s="480"/>
      <c r="C59" s="478"/>
      <c r="D59" s="479"/>
      <c r="E59" s="479"/>
    </row>
    <row r="60" spans="1:5">
      <c r="B60" s="468"/>
      <c r="C60" s="475"/>
      <c r="D60" s="476"/>
      <c r="E60" s="476"/>
    </row>
    <row r="61" spans="1:5">
      <c r="A61" s="474"/>
      <c r="B61" s="468"/>
      <c r="C61" s="481"/>
      <c r="D61" s="476"/>
      <c r="E61" s="476"/>
    </row>
    <row r="62" spans="1:5">
      <c r="B62" s="480"/>
      <c r="C62" s="482"/>
      <c r="D62" s="479"/>
      <c r="E62" s="479"/>
    </row>
    <row r="63" spans="1:5">
      <c r="B63" s="479"/>
      <c r="D63" s="479"/>
      <c r="E63" s="479"/>
    </row>
    <row r="64" spans="1:5">
      <c r="B64" s="479"/>
      <c r="D64" s="479"/>
      <c r="E64" s="479"/>
    </row>
    <row r="65" spans="1:5">
      <c r="B65" s="476"/>
      <c r="D65" s="479"/>
      <c r="E65" s="479"/>
    </row>
    <row r="66" spans="1:5">
      <c r="B66" s="479"/>
      <c r="D66" s="479"/>
      <c r="E66" s="479"/>
    </row>
    <row r="67" spans="1:5">
      <c r="B67" s="479"/>
      <c r="D67" s="479"/>
      <c r="E67" s="479"/>
    </row>
    <row r="68" spans="1:5">
      <c r="A68" s="474"/>
      <c r="B68" s="476"/>
      <c r="C68" s="476"/>
      <c r="D68" s="476"/>
      <c r="E68" s="476"/>
    </row>
    <row r="69" spans="1:5">
      <c r="A69" s="474"/>
      <c r="B69" s="476"/>
      <c r="C69" s="476"/>
      <c r="D69" s="476"/>
      <c r="E69" s="476"/>
    </row>
    <row r="70" spans="1:5">
      <c r="A70" s="474"/>
      <c r="B70" s="476"/>
      <c r="C70" s="483"/>
      <c r="D70" s="476"/>
      <c r="E70" s="476"/>
    </row>
    <row r="71" spans="1:5">
      <c r="A71" s="474"/>
      <c r="B71" s="476"/>
      <c r="C71" s="483"/>
      <c r="D71" s="476"/>
      <c r="E71" s="476"/>
    </row>
    <row r="72" spans="1:5">
      <c r="A72" s="474"/>
      <c r="B72" s="476"/>
      <c r="C72" s="481"/>
      <c r="D72" s="476"/>
      <c r="E72" s="476"/>
    </row>
    <row r="73" spans="1:5">
      <c r="A73" s="474"/>
      <c r="B73" s="476"/>
      <c r="C73" s="481"/>
      <c r="D73" s="476"/>
      <c r="E73" s="476"/>
    </row>
    <row r="74" spans="1:5">
      <c r="A74" s="474"/>
      <c r="B74" s="476"/>
      <c r="C74" s="481"/>
      <c r="D74" s="476"/>
      <c r="E74" s="476"/>
    </row>
    <row r="75" spans="1:5">
      <c r="A75" s="474"/>
      <c r="B75" s="476"/>
      <c r="C75" s="481"/>
      <c r="D75" s="476"/>
      <c r="E75" s="476"/>
    </row>
    <row r="76" spans="1:5">
      <c r="A76" s="474"/>
      <c r="B76" s="476"/>
      <c r="C76" s="481"/>
      <c r="D76" s="476"/>
      <c r="E76" s="476"/>
    </row>
    <row r="77" spans="1:5">
      <c r="A77" s="474"/>
      <c r="B77" s="476"/>
      <c r="C77" s="481"/>
      <c r="D77" s="476"/>
      <c r="E77" s="476"/>
    </row>
    <row r="78" spans="1:5">
      <c r="A78" s="474"/>
      <c r="B78" s="476"/>
      <c r="C78" s="481"/>
      <c r="D78" s="476"/>
      <c r="E78" s="476"/>
    </row>
    <row r="79" spans="1:5">
      <c r="A79" s="474"/>
      <c r="B79" s="476"/>
      <c r="C79" s="481"/>
      <c r="D79" s="476"/>
      <c r="E79" s="476"/>
    </row>
    <row r="80" spans="1:5">
      <c r="A80" s="474"/>
      <c r="B80" s="476"/>
      <c r="C80" s="481"/>
      <c r="D80" s="476"/>
      <c r="E80" s="476"/>
    </row>
    <row r="81" spans="1:5">
      <c r="A81" s="474"/>
      <c r="B81" s="476"/>
      <c r="C81" s="481"/>
      <c r="D81" s="476"/>
      <c r="E81" s="476"/>
    </row>
    <row r="82" spans="1:5">
      <c r="A82" s="474"/>
      <c r="B82" s="476"/>
      <c r="C82" s="481"/>
      <c r="D82" s="476"/>
      <c r="E82" s="476"/>
    </row>
    <row r="83" spans="1:5">
      <c r="A83" s="474"/>
      <c r="B83" s="476"/>
      <c r="C83" s="481"/>
      <c r="D83" s="476"/>
      <c r="E83" s="476"/>
    </row>
    <row r="84" spans="1:5">
      <c r="A84" s="474"/>
      <c r="B84" s="476"/>
      <c r="C84" s="481"/>
      <c r="D84" s="476"/>
      <c r="E84" s="476"/>
    </row>
    <row r="85" spans="1:5">
      <c r="A85" s="474"/>
      <c r="B85" s="476"/>
      <c r="C85" s="481"/>
      <c r="D85" s="476"/>
      <c r="E85" s="476"/>
    </row>
    <row r="86" spans="1:5">
      <c r="A86" s="474"/>
      <c r="B86" s="476"/>
      <c r="C86" s="481"/>
      <c r="D86" s="476"/>
      <c r="E86" s="476"/>
    </row>
    <row r="87" spans="1:5">
      <c r="A87" s="474"/>
      <c r="B87" s="476"/>
      <c r="C87" s="481"/>
      <c r="D87" s="476"/>
      <c r="E87" s="476"/>
    </row>
    <row r="88" spans="1:5">
      <c r="A88" s="474"/>
      <c r="B88" s="476"/>
      <c r="C88" s="481"/>
      <c r="D88" s="476"/>
      <c r="E88" s="476"/>
    </row>
    <row r="89" spans="1:5">
      <c r="A89" s="474"/>
      <c r="B89" s="476"/>
      <c r="C89" s="481"/>
      <c r="D89" s="476"/>
      <c r="E89" s="476"/>
    </row>
    <row r="90" spans="1:5">
      <c r="A90" s="474"/>
      <c r="B90" s="476"/>
      <c r="C90" s="481"/>
      <c r="D90" s="476"/>
      <c r="E90" s="476"/>
    </row>
    <row r="91" spans="1:5">
      <c r="A91" s="474"/>
      <c r="B91" s="476"/>
      <c r="C91" s="481"/>
      <c r="D91" s="476"/>
      <c r="E91" s="476"/>
    </row>
    <row r="92" spans="1:5">
      <c r="A92" s="474"/>
      <c r="B92" s="476"/>
      <c r="C92" s="481"/>
      <c r="D92" s="476"/>
      <c r="E92" s="476"/>
    </row>
    <row r="93" spans="1:5">
      <c r="A93" s="631" t="s">
        <v>339</v>
      </c>
      <c r="B93" s="631"/>
      <c r="C93" s="631"/>
      <c r="D93" s="479"/>
      <c r="E93" s="479"/>
    </row>
    <row r="94" spans="1:5">
      <c r="B94" s="479"/>
      <c r="D94" s="479"/>
      <c r="E94" s="479"/>
    </row>
    <row r="95" spans="1:5">
      <c r="A95" s="474"/>
      <c r="B95" s="476" t="s">
        <v>340</v>
      </c>
      <c r="C95" s="476"/>
      <c r="D95" s="476"/>
      <c r="E95" s="476"/>
    </row>
    <row r="96" spans="1:5">
      <c r="A96" s="435">
        <v>1</v>
      </c>
      <c r="B96" s="479" t="s">
        <v>341</v>
      </c>
      <c r="C96" s="478">
        <v>4600000</v>
      </c>
      <c r="D96" s="479"/>
      <c r="E96" s="479"/>
    </row>
    <row r="97" spans="1:5">
      <c r="A97" s="435">
        <v>2</v>
      </c>
      <c r="B97" s="479" t="s">
        <v>342</v>
      </c>
      <c r="C97" s="478">
        <v>37500000</v>
      </c>
      <c r="D97" s="479"/>
      <c r="E97" s="479"/>
    </row>
    <row r="98" spans="1:5">
      <c r="A98" s="435">
        <v>3</v>
      </c>
      <c r="B98" s="479" t="s">
        <v>343</v>
      </c>
      <c r="C98" s="478">
        <v>2500000</v>
      </c>
      <c r="D98" s="479"/>
      <c r="E98" s="479"/>
    </row>
    <row r="99" spans="1:5">
      <c r="A99" s="435">
        <v>4</v>
      </c>
      <c r="B99" s="479" t="s">
        <v>344</v>
      </c>
      <c r="C99" s="478">
        <v>4600000</v>
      </c>
      <c r="D99" s="479"/>
      <c r="E99" s="479"/>
    </row>
    <row r="100" spans="1:5">
      <c r="A100" s="474"/>
      <c r="B100" s="476" t="s">
        <v>290</v>
      </c>
      <c r="C100" s="481">
        <f>SUM(C96:C99)</f>
        <v>49200000</v>
      </c>
      <c r="D100" s="476"/>
      <c r="E100" s="476"/>
    </row>
    <row r="101" spans="1:5">
      <c r="A101" s="474"/>
      <c r="B101" s="476" t="s">
        <v>336</v>
      </c>
      <c r="C101" s="475"/>
      <c r="D101" s="476"/>
      <c r="E101" s="476"/>
    </row>
    <row r="102" spans="1:5" ht="34.5">
      <c r="A102" s="435">
        <v>1</v>
      </c>
      <c r="B102" s="484" t="s">
        <v>301</v>
      </c>
      <c r="C102" s="478">
        <v>40053000</v>
      </c>
      <c r="D102" s="479"/>
      <c r="E102" s="479"/>
    </row>
    <row r="103" spans="1:5">
      <c r="A103" s="435">
        <v>2</v>
      </c>
      <c r="B103" s="484" t="s">
        <v>337</v>
      </c>
      <c r="C103" s="478">
        <v>5000000</v>
      </c>
      <c r="D103" s="479"/>
      <c r="E103" s="479"/>
    </row>
    <row r="104" spans="1:5" ht="34.5">
      <c r="A104" s="435">
        <v>3</v>
      </c>
      <c r="B104" s="484" t="s">
        <v>320</v>
      </c>
      <c r="C104" s="478">
        <v>3000000</v>
      </c>
      <c r="D104" s="479"/>
      <c r="E104" s="479"/>
    </row>
    <row r="105" spans="1:5" ht="34.5">
      <c r="A105" s="435">
        <v>4</v>
      </c>
      <c r="B105" s="484" t="s">
        <v>338</v>
      </c>
      <c r="C105" s="478">
        <v>17854000</v>
      </c>
      <c r="D105" s="479"/>
      <c r="E105" s="479"/>
    </row>
    <row r="106" spans="1:5">
      <c r="A106" s="435">
        <v>5</v>
      </c>
      <c r="B106" s="479" t="s">
        <v>322</v>
      </c>
      <c r="C106" s="478">
        <v>1200000</v>
      </c>
      <c r="D106" s="479"/>
      <c r="E106" s="479"/>
    </row>
    <row r="107" spans="1:5">
      <c r="A107" s="435">
        <v>6</v>
      </c>
      <c r="B107" s="479" t="s">
        <v>324</v>
      </c>
      <c r="C107" s="478">
        <f>C67</f>
        <v>0</v>
      </c>
      <c r="D107" s="479"/>
      <c r="E107" s="479"/>
    </row>
    <row r="108" spans="1:5">
      <c r="A108" s="435">
        <v>7</v>
      </c>
      <c r="B108" s="476" t="s">
        <v>325</v>
      </c>
      <c r="C108" s="475">
        <v>3300000</v>
      </c>
      <c r="D108" s="476"/>
      <c r="E108" s="476"/>
    </row>
    <row r="109" spans="1:5">
      <c r="A109" s="474"/>
      <c r="B109" s="476" t="s">
        <v>290</v>
      </c>
      <c r="C109" s="481">
        <f>SUM(C102:C108)</f>
        <v>70407000</v>
      </c>
      <c r="D109" s="476"/>
      <c r="E109" s="476"/>
    </row>
    <row r="110" spans="1:5">
      <c r="A110" s="474"/>
      <c r="B110" s="476" t="s">
        <v>314</v>
      </c>
      <c r="C110" s="482">
        <f>C109+C100</f>
        <v>119607000</v>
      </c>
      <c r="D110" s="476"/>
      <c r="E110" s="476"/>
    </row>
    <row r="111" spans="1:5">
      <c r="A111" s="474"/>
      <c r="B111" s="476" t="s">
        <v>345</v>
      </c>
      <c r="C111" s="475">
        <f>C100/C110*100</f>
        <v>41.134716195540392</v>
      </c>
      <c r="D111" s="476"/>
      <c r="E111" s="476"/>
    </row>
    <row r="112" spans="1:5">
      <c r="A112" s="474"/>
      <c r="B112" s="476" t="s">
        <v>336</v>
      </c>
      <c r="C112" s="475">
        <f>C109/C110*100</f>
        <v>58.865283804459601</v>
      </c>
      <c r="D112" s="476"/>
      <c r="E112" s="476"/>
    </row>
    <row r="113" spans="1:5">
      <c r="A113" s="474"/>
      <c r="B113" s="476"/>
      <c r="C113" s="475"/>
      <c r="D113" s="476"/>
      <c r="E113" s="476"/>
    </row>
    <row r="114" spans="1:5">
      <c r="A114" s="474"/>
      <c r="B114" s="476"/>
      <c r="C114" s="475"/>
      <c r="D114" s="476"/>
      <c r="E114" s="476"/>
    </row>
    <row r="115" spans="1:5">
      <c r="A115" s="474"/>
      <c r="B115" s="476"/>
      <c r="C115" s="475"/>
      <c r="D115" s="476"/>
      <c r="E115" s="476"/>
    </row>
    <row r="116" spans="1:5">
      <c r="A116" s="474"/>
      <c r="B116" s="476"/>
      <c r="C116" s="475"/>
      <c r="D116" s="476"/>
      <c r="E116" s="476"/>
    </row>
    <row r="117" spans="1:5">
      <c r="A117" s="474"/>
      <c r="B117" s="476"/>
      <c r="C117" s="475"/>
      <c r="D117" s="476"/>
      <c r="E117" s="476"/>
    </row>
    <row r="118" spans="1:5">
      <c r="A118" s="474"/>
      <c r="B118" s="476"/>
      <c r="C118" s="475"/>
      <c r="D118" s="476"/>
      <c r="E118" s="476"/>
    </row>
    <row r="119" spans="1:5">
      <c r="A119" s="474"/>
      <c r="B119" s="476"/>
      <c r="C119" s="475"/>
      <c r="D119" s="476"/>
      <c r="E119" s="476"/>
    </row>
    <row r="120" spans="1:5">
      <c r="A120" s="474"/>
      <c r="B120" s="476"/>
      <c r="C120" s="475"/>
      <c r="D120" s="476"/>
      <c r="E120" s="476"/>
    </row>
    <row r="121" spans="1:5">
      <c r="A121" s="474"/>
      <c r="B121" s="476"/>
      <c r="C121" s="475"/>
      <c r="D121" s="476"/>
      <c r="E121" s="476"/>
    </row>
    <row r="122" spans="1:5">
      <c r="A122" s="474"/>
      <c r="B122" s="476"/>
      <c r="C122" s="475"/>
      <c r="D122" s="476"/>
      <c r="E122" s="476"/>
    </row>
    <row r="123" spans="1:5">
      <c r="A123" s="474"/>
      <c r="B123" s="476"/>
      <c r="C123" s="475"/>
      <c r="D123" s="476"/>
      <c r="E123" s="476"/>
    </row>
    <row r="124" spans="1:5">
      <c r="A124" s="474"/>
      <c r="B124" s="476"/>
      <c r="C124" s="475"/>
      <c r="D124" s="476"/>
      <c r="E124" s="476"/>
    </row>
    <row r="125" spans="1:5">
      <c r="B125" s="479"/>
      <c r="D125" s="479"/>
      <c r="E125" s="479"/>
    </row>
    <row r="126" spans="1:5">
      <c r="B126" s="479"/>
      <c r="D126" s="479"/>
      <c r="E126" s="479"/>
    </row>
    <row r="127" spans="1:5">
      <c r="B127" s="479"/>
      <c r="D127" s="479"/>
      <c r="E127" s="479"/>
    </row>
    <row r="128" spans="1:5">
      <c r="B128" s="479"/>
      <c r="D128" s="479"/>
      <c r="E128" s="479"/>
    </row>
    <row r="129" spans="2:5">
      <c r="B129" s="479" t="s">
        <v>346</v>
      </c>
      <c r="D129" s="479"/>
      <c r="E129" s="479"/>
    </row>
    <row r="130" spans="2:5">
      <c r="B130" s="479" t="s">
        <v>347</v>
      </c>
      <c r="C130" s="485">
        <v>4600000</v>
      </c>
      <c r="D130" s="479"/>
      <c r="E130" s="479"/>
    </row>
    <row r="131" spans="2:5">
      <c r="B131" s="479" t="s">
        <v>336</v>
      </c>
      <c r="C131" s="485">
        <v>925000</v>
      </c>
      <c r="D131" s="479"/>
      <c r="E131" s="479"/>
    </row>
    <row r="132" spans="2:5">
      <c r="B132" s="479" t="s">
        <v>348</v>
      </c>
      <c r="C132" s="479">
        <v>3300000</v>
      </c>
      <c r="D132" s="479"/>
      <c r="E132" s="479"/>
    </row>
    <row r="133" spans="2:5">
      <c r="B133" s="479" t="s">
        <v>349</v>
      </c>
      <c r="C133" s="479">
        <v>4300000</v>
      </c>
      <c r="D133" s="479"/>
      <c r="E133" s="479"/>
    </row>
    <row r="134" spans="2:5">
      <c r="B134" s="479"/>
      <c r="D134" s="479"/>
      <c r="E134" s="479"/>
    </row>
    <row r="135" spans="2:5">
      <c r="B135" s="479"/>
      <c r="D135" s="479"/>
      <c r="E135" s="479"/>
    </row>
    <row r="136" spans="2:5">
      <c r="B136" s="479"/>
      <c r="D136" s="479"/>
      <c r="E136" s="479"/>
    </row>
    <row r="137" spans="2:5">
      <c r="B137" s="479"/>
      <c r="D137" s="479"/>
      <c r="E137" s="479"/>
    </row>
    <row r="138" spans="2:5">
      <c r="B138" s="479"/>
      <c r="D138" s="479"/>
      <c r="E138" s="479"/>
    </row>
    <row r="139" spans="2:5">
      <c r="B139" s="479"/>
      <c r="D139" s="479"/>
      <c r="E139" s="479"/>
    </row>
    <row r="140" spans="2:5">
      <c r="B140" s="479"/>
      <c r="D140" s="479"/>
      <c r="E140" s="479"/>
    </row>
    <row r="141" spans="2:5">
      <c r="B141" s="479"/>
      <c r="D141" s="479"/>
      <c r="E141" s="479"/>
    </row>
    <row r="142" spans="2:5">
      <c r="B142" s="479"/>
      <c r="D142" s="479"/>
      <c r="E142" s="479"/>
    </row>
    <row r="143" spans="2:5">
      <c r="B143" s="479"/>
      <c r="D143" s="479"/>
      <c r="E143" s="479"/>
    </row>
    <row r="144" spans="2:5">
      <c r="B144" s="479"/>
      <c r="D144" s="479"/>
      <c r="E144" s="479"/>
    </row>
    <row r="145" spans="2:5">
      <c r="B145" s="479"/>
      <c r="D145" s="479"/>
      <c r="E145" s="479"/>
    </row>
    <row r="146" spans="2:5">
      <c r="B146" s="479"/>
      <c r="D146" s="479"/>
      <c r="E146" s="479"/>
    </row>
    <row r="147" spans="2:5">
      <c r="B147" s="479"/>
      <c r="D147" s="479"/>
      <c r="E147" s="479"/>
    </row>
    <row r="148" spans="2:5">
      <c r="B148" s="479"/>
      <c r="D148" s="479"/>
      <c r="E148" s="479"/>
    </row>
    <row r="149" spans="2:5">
      <c r="B149" s="479"/>
      <c r="D149" s="479"/>
      <c r="E149" s="479"/>
    </row>
    <row r="150" spans="2:5">
      <c r="B150" s="479"/>
      <c r="D150" s="479"/>
      <c r="E150" s="479"/>
    </row>
    <row r="151" spans="2:5">
      <c r="B151" s="479"/>
      <c r="D151" s="479"/>
      <c r="E151" s="479"/>
    </row>
    <row r="152" spans="2:5">
      <c r="B152" s="479"/>
      <c r="D152" s="479"/>
      <c r="E152" s="479"/>
    </row>
    <row r="153" spans="2:5">
      <c r="B153" s="479"/>
      <c r="D153" s="479"/>
      <c r="E153" s="479"/>
    </row>
    <row r="154" spans="2:5">
      <c r="B154" s="479"/>
      <c r="D154" s="479"/>
      <c r="E154" s="479"/>
    </row>
    <row r="155" spans="2:5">
      <c r="B155" s="479"/>
      <c r="D155" s="479"/>
      <c r="E155" s="479"/>
    </row>
    <row r="156" spans="2:5">
      <c r="B156" s="479"/>
      <c r="D156" s="479"/>
      <c r="E156" s="479"/>
    </row>
    <row r="157" spans="2:5">
      <c r="B157" s="479"/>
      <c r="D157" s="479"/>
      <c r="E157" s="479"/>
    </row>
    <row r="158" spans="2:5">
      <c r="B158" s="479"/>
      <c r="D158" s="479"/>
      <c r="E158" s="479"/>
    </row>
    <row r="159" spans="2:5">
      <c r="B159" s="479"/>
      <c r="D159" s="479"/>
      <c r="E159" s="479"/>
    </row>
    <row r="160" spans="2:5">
      <c r="B160" s="479"/>
      <c r="D160" s="479"/>
      <c r="E160" s="479"/>
    </row>
    <row r="161" spans="2:5">
      <c r="B161" s="479"/>
      <c r="D161" s="479"/>
      <c r="E161" s="479"/>
    </row>
    <row r="162" spans="2:5">
      <c r="B162" s="479"/>
      <c r="D162" s="479"/>
      <c r="E162" s="479"/>
    </row>
    <row r="163" spans="2:5">
      <c r="B163" s="479"/>
      <c r="D163" s="479"/>
      <c r="E163" s="479"/>
    </row>
    <row r="164" spans="2:5">
      <c r="B164" s="479"/>
      <c r="D164" s="479"/>
      <c r="E164" s="479"/>
    </row>
    <row r="165" spans="2:5">
      <c r="B165" s="479"/>
      <c r="D165" s="479"/>
      <c r="E165" s="479"/>
    </row>
    <row r="166" spans="2:5">
      <c r="B166" s="479"/>
      <c r="D166" s="479"/>
      <c r="E166" s="479"/>
    </row>
    <row r="167" spans="2:5">
      <c r="B167" s="479"/>
      <c r="D167" s="479"/>
      <c r="E167" s="479"/>
    </row>
    <row r="168" spans="2:5">
      <c r="B168" s="479"/>
      <c r="D168" s="479"/>
      <c r="E168" s="479"/>
    </row>
    <row r="169" spans="2:5">
      <c r="B169" s="479"/>
      <c r="D169" s="479"/>
      <c r="E169" s="479"/>
    </row>
    <row r="170" spans="2:5">
      <c r="B170" s="479"/>
      <c r="D170" s="479"/>
      <c r="E170" s="479"/>
    </row>
    <row r="171" spans="2:5">
      <c r="B171" s="479"/>
      <c r="D171" s="479"/>
      <c r="E171" s="479"/>
    </row>
    <row r="172" spans="2:5">
      <c r="B172" s="479"/>
      <c r="D172" s="479"/>
      <c r="E172" s="479"/>
    </row>
    <row r="173" spans="2:5">
      <c r="B173" s="479"/>
      <c r="D173" s="479"/>
      <c r="E173" s="479"/>
    </row>
  </sheetData>
  <mergeCells count="3">
    <mergeCell ref="A1:E1"/>
    <mergeCell ref="A2:E2"/>
    <mergeCell ref="A93:C93"/>
  </mergeCells>
  <pageMargins left="0.7" right="0.7" top="0.38" bottom="0.34" header="0.3" footer="0.3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59"/>
  <sheetViews>
    <sheetView workbookViewId="0">
      <selection activeCell="C16" sqref="C16"/>
    </sheetView>
  </sheetViews>
  <sheetFormatPr defaultRowHeight="15"/>
  <cols>
    <col min="1" max="1" width="4" customWidth="1"/>
    <col min="2" max="2" width="10" customWidth="1"/>
    <col min="3" max="3" width="34.5703125" customWidth="1"/>
    <col min="4" max="4" width="26.28515625" customWidth="1"/>
  </cols>
  <sheetData>
    <row r="1" spans="1:5" s="144" customFormat="1">
      <c r="A1" s="633" t="s">
        <v>253</v>
      </c>
      <c r="B1" s="633"/>
      <c r="C1" s="633"/>
      <c r="D1" s="633"/>
      <c r="E1" s="633"/>
    </row>
    <row r="2" spans="1:5" s="144" customFormat="1" ht="18">
      <c r="A2" s="634" t="s">
        <v>254</v>
      </c>
      <c r="B2" s="634"/>
      <c r="C2" s="634"/>
      <c r="D2" s="634"/>
      <c r="E2" s="634"/>
    </row>
    <row r="3" spans="1:5" s="144" customFormat="1" ht="32.25">
      <c r="A3" s="635" t="s">
        <v>255</v>
      </c>
      <c r="B3" s="635"/>
      <c r="C3" s="635"/>
      <c r="D3" s="635"/>
      <c r="E3" s="635"/>
    </row>
    <row r="4" spans="1:5" s="144" customFormat="1" ht="19.5">
      <c r="A4" s="636" t="s">
        <v>256</v>
      </c>
      <c r="B4" s="636"/>
      <c r="C4" s="636"/>
      <c r="D4" s="636"/>
      <c r="E4" s="636"/>
    </row>
    <row r="5" spans="1:5" s="144" customFormat="1" ht="25.5" customHeight="1">
      <c r="A5" s="547"/>
      <c r="B5" s="547"/>
      <c r="C5" s="548" t="s">
        <v>1392</v>
      </c>
      <c r="D5" s="547"/>
      <c r="E5" s="547"/>
    </row>
    <row r="6" spans="1:5">
      <c r="A6" s="7" t="s">
        <v>257</v>
      </c>
      <c r="B6" s="7" t="s">
        <v>258</v>
      </c>
      <c r="C6" s="7" t="s">
        <v>259</v>
      </c>
      <c r="D6" s="8" t="s">
        <v>260</v>
      </c>
      <c r="E6" s="9" t="s">
        <v>261</v>
      </c>
    </row>
    <row r="7" spans="1:5" ht="15.75">
      <c r="A7" s="10">
        <v>1</v>
      </c>
      <c r="B7" s="10"/>
      <c r="C7" s="11" t="s">
        <v>262</v>
      </c>
      <c r="D7" s="12">
        <v>1500000</v>
      </c>
      <c r="E7" s="13"/>
    </row>
    <row r="8" spans="1:5" ht="15.75">
      <c r="A8" s="10">
        <v>2</v>
      </c>
      <c r="B8" s="10"/>
      <c r="C8" s="14" t="s">
        <v>263</v>
      </c>
      <c r="D8" s="12">
        <v>88000</v>
      </c>
      <c r="E8" s="13"/>
    </row>
    <row r="9" spans="1:5" ht="15.75">
      <c r="A9" s="10">
        <v>3</v>
      </c>
      <c r="B9" s="10"/>
      <c r="C9" s="15" t="s">
        <v>264</v>
      </c>
      <c r="D9" s="12">
        <v>24000</v>
      </c>
      <c r="E9" s="13"/>
    </row>
    <row r="10" spans="1:5" ht="15.75">
      <c r="A10" s="10">
        <v>4</v>
      </c>
      <c r="B10" s="10"/>
      <c r="C10" s="16" t="s">
        <v>265</v>
      </c>
      <c r="D10" s="12">
        <v>15000</v>
      </c>
      <c r="E10" s="13"/>
    </row>
    <row r="11" spans="1:5" ht="15.75">
      <c r="A11" s="10">
        <v>5</v>
      </c>
      <c r="B11" s="10"/>
      <c r="C11" s="17" t="s">
        <v>266</v>
      </c>
      <c r="D11" s="12">
        <v>130000</v>
      </c>
      <c r="E11" s="13"/>
    </row>
    <row r="12" spans="1:5" ht="15.75">
      <c r="A12" s="10">
        <v>6</v>
      </c>
      <c r="B12" s="10"/>
      <c r="C12" s="15" t="s">
        <v>267</v>
      </c>
      <c r="D12" s="12">
        <v>120000</v>
      </c>
      <c r="E12" s="18"/>
    </row>
    <row r="13" spans="1:5" ht="15.75">
      <c r="A13" s="10">
        <v>7</v>
      </c>
      <c r="B13" s="10"/>
      <c r="C13" s="15" t="s">
        <v>268</v>
      </c>
      <c r="D13" s="12">
        <v>15000</v>
      </c>
      <c r="E13" s="13"/>
    </row>
    <row r="14" spans="1:5" ht="15.75">
      <c r="A14" s="10">
        <v>8</v>
      </c>
      <c r="B14" s="10"/>
      <c r="C14" s="14" t="s">
        <v>269</v>
      </c>
      <c r="D14" s="12">
        <v>100000</v>
      </c>
      <c r="E14" s="13"/>
    </row>
    <row r="15" spans="1:5" ht="15.75">
      <c r="A15" s="10">
        <v>9</v>
      </c>
      <c r="B15" s="10"/>
      <c r="C15" s="17" t="s">
        <v>270</v>
      </c>
      <c r="D15" s="12">
        <v>90000</v>
      </c>
      <c r="E15" s="13"/>
    </row>
    <row r="16" spans="1:5" ht="15.75">
      <c r="A16" s="10">
        <v>10</v>
      </c>
      <c r="B16" s="10"/>
      <c r="C16" s="17" t="s">
        <v>271</v>
      </c>
      <c r="D16" s="12">
        <v>612000</v>
      </c>
      <c r="E16" s="13"/>
    </row>
    <row r="17" spans="1:5" ht="15.75">
      <c r="A17" s="10">
        <v>11</v>
      </c>
      <c r="B17" s="10"/>
      <c r="C17" s="17" t="s">
        <v>272</v>
      </c>
      <c r="D17" s="12">
        <v>240000</v>
      </c>
      <c r="E17" s="13"/>
    </row>
    <row r="18" spans="1:5" ht="15.75">
      <c r="A18" s="10">
        <v>12</v>
      </c>
      <c r="B18" s="10"/>
      <c r="C18" s="17" t="s">
        <v>273</v>
      </c>
      <c r="D18" s="12">
        <v>150000</v>
      </c>
      <c r="E18" s="13"/>
    </row>
    <row r="19" spans="1:5" ht="15.75">
      <c r="A19" s="10">
        <v>13</v>
      </c>
      <c r="B19" s="10"/>
      <c r="C19" s="17" t="s">
        <v>274</v>
      </c>
      <c r="D19" s="12">
        <v>125000</v>
      </c>
      <c r="E19" s="13"/>
    </row>
    <row r="20" spans="1:5" ht="15.75">
      <c r="A20" s="10">
        <v>14</v>
      </c>
      <c r="B20" s="10"/>
      <c r="C20" s="17" t="s">
        <v>275</v>
      </c>
      <c r="D20" s="12">
        <v>250000</v>
      </c>
      <c r="E20" s="13"/>
    </row>
    <row r="21" spans="1:5" ht="15.75">
      <c r="A21" s="10">
        <v>15</v>
      </c>
      <c r="B21" s="10"/>
      <c r="C21" s="17" t="s">
        <v>276</v>
      </c>
      <c r="D21" s="12">
        <v>50000</v>
      </c>
      <c r="E21" s="13"/>
    </row>
    <row r="22" spans="1:5" ht="15.75">
      <c r="A22" s="10">
        <v>16</v>
      </c>
      <c r="B22" s="10"/>
      <c r="C22" s="17" t="s">
        <v>277</v>
      </c>
      <c r="D22" s="12">
        <v>100000</v>
      </c>
      <c r="E22" s="13"/>
    </row>
    <row r="23" spans="1:5" ht="30">
      <c r="A23" s="10">
        <v>17</v>
      </c>
      <c r="B23" s="10"/>
      <c r="C23" s="11" t="s">
        <v>278</v>
      </c>
      <c r="D23" s="12">
        <v>520000</v>
      </c>
      <c r="E23" s="13"/>
    </row>
    <row r="24" spans="1:5" ht="15.75">
      <c r="A24" s="10">
        <v>18</v>
      </c>
      <c r="B24" s="10"/>
      <c r="C24" s="17" t="s">
        <v>279</v>
      </c>
      <c r="D24" s="12">
        <v>400000</v>
      </c>
      <c r="E24" s="13"/>
    </row>
    <row r="25" spans="1:5" ht="15.75">
      <c r="A25" s="10">
        <v>19</v>
      </c>
      <c r="B25" s="10"/>
      <c r="C25" s="17" t="s">
        <v>280</v>
      </c>
      <c r="D25" s="12">
        <v>25000</v>
      </c>
      <c r="E25" s="13"/>
    </row>
    <row r="26" spans="1:5" ht="15.75">
      <c r="A26" s="10">
        <v>20</v>
      </c>
      <c r="B26" s="10"/>
      <c r="C26" s="17" t="s">
        <v>281</v>
      </c>
      <c r="D26" s="12">
        <v>29000</v>
      </c>
      <c r="E26" s="13"/>
    </row>
    <row r="27" spans="1:5" ht="15.75">
      <c r="A27" s="10">
        <v>21</v>
      </c>
      <c r="B27" s="10"/>
      <c r="C27" s="17" t="s">
        <v>282</v>
      </c>
      <c r="D27" s="12">
        <v>300000</v>
      </c>
      <c r="E27" s="13"/>
    </row>
    <row r="28" spans="1:5" ht="15.75">
      <c r="A28" s="10">
        <v>22</v>
      </c>
      <c r="B28" s="10"/>
      <c r="C28" s="17" t="s">
        <v>283</v>
      </c>
      <c r="D28" s="12">
        <v>39000</v>
      </c>
      <c r="E28" s="13"/>
    </row>
    <row r="29" spans="1:5" ht="15.75">
      <c r="A29" s="10">
        <v>23</v>
      </c>
      <c r="B29" s="10"/>
      <c r="C29" s="11" t="s">
        <v>284</v>
      </c>
      <c r="D29" s="12">
        <v>25000</v>
      </c>
      <c r="E29" s="13"/>
    </row>
    <row r="30" spans="1:5" ht="15.75">
      <c r="A30" s="10">
        <v>24</v>
      </c>
      <c r="B30" s="10"/>
      <c r="C30" s="17" t="s">
        <v>285</v>
      </c>
      <c r="D30" s="12">
        <v>113000</v>
      </c>
      <c r="E30" s="18"/>
    </row>
    <row r="31" spans="1:5" ht="15.75">
      <c r="A31" s="19">
        <v>14</v>
      </c>
      <c r="B31" s="19"/>
      <c r="C31" s="20" t="s">
        <v>485</v>
      </c>
      <c r="D31" s="21">
        <f>SUM(D7:D30)</f>
        <v>5060000</v>
      </c>
      <c r="E31" s="22"/>
    </row>
    <row r="32" spans="1:5" ht="15.75">
      <c r="A32" s="19"/>
      <c r="B32" s="19"/>
      <c r="C32" s="20" t="s">
        <v>486</v>
      </c>
      <c r="D32" s="21"/>
      <c r="E32" s="22"/>
    </row>
    <row r="33" spans="1:5" ht="15.75">
      <c r="A33" s="19">
        <v>1</v>
      </c>
      <c r="B33" s="19"/>
      <c r="C33" s="17" t="s">
        <v>341</v>
      </c>
      <c r="D33" s="12">
        <v>5060000</v>
      </c>
      <c r="E33" s="22"/>
    </row>
    <row r="34" spans="1:5" ht="15.75">
      <c r="A34" s="19">
        <v>2</v>
      </c>
      <c r="B34" s="19"/>
      <c r="C34" s="17" t="s">
        <v>473</v>
      </c>
      <c r="D34" s="12">
        <v>48300000</v>
      </c>
      <c r="E34" s="22"/>
    </row>
    <row r="35" spans="1:5" ht="15.75">
      <c r="A35" s="19">
        <v>3</v>
      </c>
      <c r="B35" s="19"/>
      <c r="C35" s="17" t="s">
        <v>474</v>
      </c>
      <c r="D35" s="12">
        <v>3000000</v>
      </c>
      <c r="E35" s="22"/>
    </row>
    <row r="36" spans="1:5" ht="15.75">
      <c r="A36" s="19">
        <v>4</v>
      </c>
      <c r="B36" s="19"/>
      <c r="C36" s="17" t="s">
        <v>475</v>
      </c>
      <c r="D36" s="12">
        <v>500000</v>
      </c>
      <c r="E36" s="22"/>
    </row>
    <row r="37" spans="1:5" ht="15.75">
      <c r="A37" s="19"/>
      <c r="B37" s="19"/>
      <c r="C37" s="20" t="s">
        <v>487</v>
      </c>
      <c r="D37" s="21">
        <f>SUM(D33:D36)</f>
        <v>56860000</v>
      </c>
      <c r="E37" s="22"/>
    </row>
    <row r="38" spans="1:5" ht="15.75">
      <c r="A38" s="19"/>
      <c r="B38" s="19"/>
      <c r="C38" s="20" t="s">
        <v>488</v>
      </c>
      <c r="D38" s="21">
        <f>D31+D37</f>
        <v>61920000</v>
      </c>
      <c r="E38" s="22"/>
    </row>
    <row r="39" spans="1:5" ht="15.75">
      <c r="A39" s="19"/>
      <c r="B39" s="19"/>
      <c r="C39" s="23" t="s">
        <v>286</v>
      </c>
      <c r="D39" s="24"/>
      <c r="E39" s="22"/>
    </row>
    <row r="40" spans="1:5" ht="17.25">
      <c r="A40" s="10">
        <v>1</v>
      </c>
      <c r="B40" s="10"/>
      <c r="C40" s="25" t="s">
        <v>287</v>
      </c>
      <c r="D40" s="26">
        <v>2505800</v>
      </c>
      <c r="E40" s="18"/>
    </row>
    <row r="41" spans="1:5" ht="18">
      <c r="A41" s="27">
        <v>2</v>
      </c>
      <c r="B41" s="27"/>
      <c r="C41" s="28" t="s">
        <v>481</v>
      </c>
      <c r="D41" s="26">
        <v>3758700</v>
      </c>
      <c r="E41" s="29"/>
    </row>
    <row r="42" spans="1:5" ht="18">
      <c r="A42" s="10">
        <v>3</v>
      </c>
      <c r="B42" s="27"/>
      <c r="C42" s="28" t="s">
        <v>288</v>
      </c>
      <c r="D42" s="26">
        <v>3758700</v>
      </c>
      <c r="E42" s="29"/>
    </row>
    <row r="43" spans="1:5" ht="17.25">
      <c r="A43" s="27">
        <v>4</v>
      </c>
      <c r="B43" s="27"/>
      <c r="C43" s="130" t="s">
        <v>312</v>
      </c>
      <c r="D43" s="26">
        <v>8750253.5999999996</v>
      </c>
      <c r="E43" s="29"/>
    </row>
    <row r="44" spans="1:5" ht="17.25">
      <c r="A44" s="10">
        <v>5</v>
      </c>
      <c r="B44" s="27"/>
      <c r="C44" s="131" t="s">
        <v>350</v>
      </c>
      <c r="D44" s="26">
        <v>5833502.4000000004</v>
      </c>
      <c r="E44" s="29"/>
    </row>
    <row r="45" spans="1:5" ht="18">
      <c r="A45" s="27">
        <v>6</v>
      </c>
      <c r="B45" s="27"/>
      <c r="C45" s="28" t="s">
        <v>289</v>
      </c>
      <c r="D45" s="26">
        <v>4000000</v>
      </c>
      <c r="E45" s="29"/>
    </row>
    <row r="46" spans="1:5" ht="18">
      <c r="A46" s="27">
        <v>8</v>
      </c>
      <c r="B46" s="27"/>
      <c r="C46" s="30" t="s">
        <v>291</v>
      </c>
      <c r="D46" s="26">
        <v>5000000</v>
      </c>
      <c r="E46" s="29"/>
    </row>
    <row r="47" spans="1:5" ht="17.25">
      <c r="A47" s="27">
        <v>9</v>
      </c>
      <c r="B47" s="27"/>
      <c r="C47" s="131" t="s">
        <v>482</v>
      </c>
      <c r="D47" s="26">
        <v>451044</v>
      </c>
      <c r="E47" s="29"/>
    </row>
    <row r="48" spans="1:5" ht="18">
      <c r="A48" s="31"/>
      <c r="B48" s="31"/>
      <c r="C48" s="32" t="s">
        <v>1391</v>
      </c>
      <c r="D48" s="33">
        <f>SUM(D40:D47)</f>
        <v>34058000</v>
      </c>
      <c r="E48" s="34"/>
    </row>
    <row r="49" spans="1:6" ht="17.25">
      <c r="A49" s="27">
        <v>1</v>
      </c>
      <c r="B49" s="27"/>
      <c r="C49" s="131" t="s">
        <v>318</v>
      </c>
      <c r="D49" s="26">
        <v>10000000</v>
      </c>
      <c r="E49" s="29"/>
    </row>
    <row r="50" spans="1:6" ht="17.25">
      <c r="A50" s="27">
        <v>2</v>
      </c>
      <c r="B50" s="27"/>
      <c r="C50" s="131" t="s">
        <v>316</v>
      </c>
      <c r="D50" s="26">
        <v>19563000</v>
      </c>
      <c r="E50" s="29"/>
    </row>
    <row r="51" spans="1:6" ht="17.25">
      <c r="A51" s="27">
        <v>3</v>
      </c>
      <c r="B51" s="27"/>
      <c r="C51" s="130" t="s">
        <v>320</v>
      </c>
      <c r="D51" s="26">
        <v>3000000</v>
      </c>
      <c r="E51" s="29"/>
    </row>
    <row r="52" spans="1:6" ht="17.25">
      <c r="A52" s="27">
        <v>4</v>
      </c>
      <c r="B52" s="27"/>
      <c r="C52" s="131" t="s">
        <v>398</v>
      </c>
      <c r="D52" s="26">
        <v>1200000</v>
      </c>
      <c r="E52" s="29"/>
    </row>
    <row r="53" spans="1:6" ht="17.25">
      <c r="A53" s="27"/>
      <c r="B53" s="27"/>
      <c r="C53" s="132" t="s">
        <v>483</v>
      </c>
      <c r="D53" s="33">
        <f>SUM(D49:D52)</f>
        <v>33763000</v>
      </c>
      <c r="E53" s="29"/>
    </row>
    <row r="54" spans="1:6" ht="19.5">
      <c r="A54" s="27"/>
      <c r="B54" s="27"/>
      <c r="C54" s="133" t="s">
        <v>292</v>
      </c>
      <c r="D54" s="33">
        <f>D48+D53</f>
        <v>67821000</v>
      </c>
      <c r="E54" s="29"/>
    </row>
    <row r="55" spans="1:6" ht="24.75" customHeight="1">
      <c r="A55" s="2"/>
      <c r="B55" s="35"/>
      <c r="C55" s="2"/>
      <c r="D55" s="308"/>
      <c r="E55" s="308"/>
      <c r="F55" s="300"/>
    </row>
    <row r="56" spans="1:6" ht="21">
      <c r="A56" s="2"/>
      <c r="B56" s="2"/>
      <c r="C56" s="2"/>
      <c r="D56" s="632"/>
      <c r="E56" s="632"/>
      <c r="F56" s="632"/>
    </row>
    <row r="57" spans="1:6" ht="21">
      <c r="A57" s="2"/>
      <c r="B57" s="35"/>
      <c r="C57" s="2"/>
      <c r="D57" s="632"/>
      <c r="E57" s="632"/>
      <c r="F57" s="632"/>
    </row>
    <row r="58" spans="1:6" ht="17.25">
      <c r="A58" s="2"/>
      <c r="B58" s="2"/>
      <c r="C58" s="2"/>
      <c r="D58" s="36"/>
      <c r="E58" s="36"/>
    </row>
    <row r="59" spans="1:6" ht="17.25">
      <c r="A59" s="2"/>
      <c r="B59" s="2"/>
      <c r="C59" s="2"/>
    </row>
  </sheetData>
  <mergeCells count="6">
    <mergeCell ref="D56:F56"/>
    <mergeCell ref="D57:F57"/>
    <mergeCell ref="A1:E1"/>
    <mergeCell ref="A2:E2"/>
    <mergeCell ref="A3:E3"/>
    <mergeCell ref="A4:E4"/>
  </mergeCells>
  <pageMargins left="0.7" right="0.7" top="0.42" bottom="0.43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W19"/>
  <sheetViews>
    <sheetView topLeftCell="C1" workbookViewId="0">
      <selection activeCell="H11" sqref="H11"/>
    </sheetView>
  </sheetViews>
  <sheetFormatPr defaultRowHeight="15"/>
  <cols>
    <col min="1" max="1" width="2.85546875" style="262" customWidth="1"/>
    <col min="2" max="2" width="6.85546875" style="262" customWidth="1"/>
    <col min="3" max="3" width="7.85546875" style="262" customWidth="1"/>
    <col min="4" max="4" width="12.7109375" style="262" customWidth="1"/>
    <col min="5" max="5" width="10.28515625" style="262" customWidth="1"/>
    <col min="6" max="6" width="7" style="262" customWidth="1"/>
    <col min="7" max="7" width="5.140625" style="262" customWidth="1"/>
    <col min="8" max="8" width="18.7109375" style="262" customWidth="1"/>
    <col min="9" max="9" width="15.28515625" style="262" customWidth="1"/>
    <col min="10" max="10" width="14.7109375" style="262" customWidth="1"/>
    <col min="11" max="11" width="12.140625" style="262" customWidth="1"/>
    <col min="12" max="12" width="4.5703125" style="262" customWidth="1"/>
    <col min="13" max="13" width="5.140625" style="262" customWidth="1"/>
    <col min="14" max="14" width="4.28515625" style="262" customWidth="1"/>
    <col min="15" max="15" width="5.42578125" style="262" customWidth="1"/>
    <col min="16" max="16" width="4.42578125" style="262" customWidth="1"/>
    <col min="17" max="17" width="5.42578125" style="262" customWidth="1"/>
    <col min="18" max="20" width="8" style="262" customWidth="1"/>
    <col min="21" max="21" width="13.7109375" style="262" customWidth="1"/>
    <col min="22" max="22" width="6.42578125" style="262" customWidth="1"/>
    <col min="23" max="23" width="3.5703125" style="262" customWidth="1"/>
    <col min="24" max="16384" width="9.140625" style="262"/>
  </cols>
  <sheetData>
    <row r="1" spans="1:23">
      <c r="A1" s="639" t="s">
        <v>754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  <c r="S1" s="639"/>
      <c r="T1" s="639"/>
      <c r="U1" s="639"/>
      <c r="V1" s="639"/>
      <c r="W1" s="639"/>
    </row>
    <row r="2" spans="1:23" ht="22.5">
      <c r="A2" s="640" t="s">
        <v>255</v>
      </c>
      <c r="B2" s="640"/>
      <c r="C2" s="640"/>
      <c r="D2" s="640"/>
      <c r="E2" s="640"/>
      <c r="F2" s="640"/>
      <c r="G2" s="640"/>
      <c r="H2" s="640"/>
      <c r="I2" s="640"/>
      <c r="J2" s="640"/>
      <c r="K2" s="640"/>
      <c r="L2" s="640"/>
      <c r="M2" s="640"/>
      <c r="N2" s="640"/>
      <c r="O2" s="640"/>
      <c r="P2" s="640"/>
      <c r="Q2" s="640"/>
      <c r="R2" s="640"/>
      <c r="S2" s="640"/>
      <c r="T2" s="640"/>
      <c r="U2" s="640"/>
      <c r="V2" s="640"/>
      <c r="W2" s="640"/>
    </row>
    <row r="3" spans="1:23" ht="17.25">
      <c r="A3" s="641" t="s">
        <v>689</v>
      </c>
      <c r="B3" s="641"/>
      <c r="C3" s="641"/>
      <c r="D3" s="641"/>
      <c r="E3" s="641"/>
      <c r="F3" s="641"/>
      <c r="G3" s="641"/>
      <c r="H3" s="641"/>
      <c r="I3" s="641"/>
      <c r="J3" s="641"/>
      <c r="K3" s="641"/>
      <c r="L3" s="641"/>
      <c r="M3" s="641"/>
      <c r="N3" s="641"/>
      <c r="O3" s="641"/>
      <c r="P3" s="641"/>
      <c r="Q3" s="641"/>
      <c r="R3" s="641"/>
      <c r="S3" s="641"/>
      <c r="T3" s="641"/>
      <c r="U3" s="641"/>
      <c r="V3" s="641"/>
      <c r="W3" s="641"/>
    </row>
    <row r="4" spans="1:23" ht="23.25" customHeight="1">
      <c r="A4" s="642" t="s">
        <v>733</v>
      </c>
      <c r="B4" s="642"/>
      <c r="C4" s="642"/>
      <c r="D4" s="642"/>
      <c r="E4" s="642"/>
      <c r="F4" s="642"/>
      <c r="G4" s="642"/>
      <c r="H4" s="642"/>
      <c r="I4" s="642"/>
      <c r="J4" s="642"/>
      <c r="K4" s="642"/>
      <c r="L4" s="642"/>
      <c r="M4" s="642"/>
      <c r="N4" s="642"/>
      <c r="O4" s="642"/>
      <c r="P4" s="642"/>
      <c r="Q4" s="642"/>
      <c r="R4" s="642"/>
      <c r="S4" s="642"/>
      <c r="T4" s="642"/>
      <c r="U4" s="642"/>
      <c r="V4" s="642"/>
      <c r="W4" s="642"/>
    </row>
    <row r="5" spans="1:23" ht="57" customHeight="1">
      <c r="A5" s="637" t="s">
        <v>415</v>
      </c>
      <c r="B5" s="263" t="s">
        <v>690</v>
      </c>
      <c r="C5" s="263" t="s">
        <v>691</v>
      </c>
      <c r="D5" s="263" t="s">
        <v>692</v>
      </c>
      <c r="E5" s="263" t="s">
        <v>425</v>
      </c>
      <c r="F5" s="263" t="s">
        <v>693</v>
      </c>
      <c r="G5" s="637" t="s">
        <v>694</v>
      </c>
      <c r="H5" s="637" t="s">
        <v>695</v>
      </c>
      <c r="I5" s="637" t="s">
        <v>696</v>
      </c>
      <c r="J5" s="263" t="s">
        <v>697</v>
      </c>
      <c r="K5" s="637" t="s">
        <v>426</v>
      </c>
      <c r="L5" s="643" t="s">
        <v>698</v>
      </c>
      <c r="M5" s="644"/>
      <c r="N5" s="643" t="s">
        <v>699</v>
      </c>
      <c r="O5" s="644"/>
      <c r="P5" s="643" t="s">
        <v>700</v>
      </c>
      <c r="Q5" s="644"/>
      <c r="R5" s="637" t="s">
        <v>701</v>
      </c>
      <c r="S5" s="263" t="s">
        <v>702</v>
      </c>
      <c r="T5" s="637" t="s">
        <v>703</v>
      </c>
      <c r="U5" s="637" t="s">
        <v>704</v>
      </c>
      <c r="V5" s="637" t="s">
        <v>705</v>
      </c>
      <c r="W5" s="637" t="s">
        <v>261</v>
      </c>
    </row>
    <row r="6" spans="1:23" s="267" customFormat="1" ht="13.5">
      <c r="A6" s="638"/>
      <c r="B6" s="264"/>
      <c r="C6" s="264"/>
      <c r="D6" s="264"/>
      <c r="E6" s="264"/>
      <c r="F6" s="264"/>
      <c r="G6" s="638"/>
      <c r="H6" s="638"/>
      <c r="I6" s="638"/>
      <c r="J6" s="264"/>
      <c r="K6" s="638"/>
      <c r="L6" s="265" t="s">
        <v>706</v>
      </c>
      <c r="M6" s="265" t="s">
        <v>461</v>
      </c>
      <c r="N6" s="265" t="s">
        <v>706</v>
      </c>
      <c r="O6" s="265" t="s">
        <v>461</v>
      </c>
      <c r="P6" s="265" t="s">
        <v>706</v>
      </c>
      <c r="Q6" s="265" t="s">
        <v>461</v>
      </c>
      <c r="R6" s="638"/>
      <c r="S6" s="266"/>
      <c r="T6" s="638"/>
      <c r="U6" s="638"/>
      <c r="V6" s="638"/>
      <c r="W6" s="638"/>
    </row>
    <row r="7" spans="1:23" s="275" customFormat="1" ht="33" customHeight="1">
      <c r="A7" s="268">
        <v>1</v>
      </c>
      <c r="B7" s="269" t="s">
        <v>707</v>
      </c>
      <c r="C7" s="269" t="s">
        <v>708</v>
      </c>
      <c r="D7" s="269" t="s">
        <v>709</v>
      </c>
      <c r="E7" s="269" t="s">
        <v>710</v>
      </c>
      <c r="F7" s="269">
        <v>1</v>
      </c>
      <c r="G7" s="269"/>
      <c r="H7" s="269" t="s">
        <v>711</v>
      </c>
      <c r="I7" s="269" t="s">
        <v>712</v>
      </c>
      <c r="J7" s="269" t="s">
        <v>713</v>
      </c>
      <c r="K7" s="270">
        <v>23500</v>
      </c>
      <c r="L7" s="271"/>
      <c r="M7" s="271"/>
      <c r="N7" s="271"/>
      <c r="O7" s="271"/>
      <c r="P7" s="271"/>
      <c r="Q7" s="271"/>
      <c r="R7" s="272">
        <v>783</v>
      </c>
      <c r="S7" s="272">
        <v>1</v>
      </c>
      <c r="T7" s="273">
        <f>R7*S7</f>
        <v>783</v>
      </c>
      <c r="U7" s="274">
        <f>K7+T7</f>
        <v>24283</v>
      </c>
      <c r="V7" s="273">
        <v>4.0999999999999996</v>
      </c>
      <c r="W7" s="269"/>
    </row>
    <row r="8" spans="1:23" s="283" customFormat="1" ht="32.25" customHeight="1">
      <c r="A8" s="276">
        <v>2</v>
      </c>
      <c r="B8" s="269" t="s">
        <v>707</v>
      </c>
      <c r="C8" s="269" t="s">
        <v>708</v>
      </c>
      <c r="D8" s="269" t="s">
        <v>714</v>
      </c>
      <c r="E8" s="277" t="s">
        <v>715</v>
      </c>
      <c r="F8" s="269">
        <v>1</v>
      </c>
      <c r="G8" s="277"/>
      <c r="H8" s="278" t="s">
        <v>716</v>
      </c>
      <c r="I8" s="277" t="s">
        <v>717</v>
      </c>
      <c r="J8" s="277" t="s">
        <v>718</v>
      </c>
      <c r="K8" s="279">
        <v>22170</v>
      </c>
      <c r="L8" s="277"/>
      <c r="M8" s="279"/>
      <c r="N8" s="277"/>
      <c r="O8" s="277"/>
      <c r="P8" s="277"/>
      <c r="Q8" s="280"/>
      <c r="R8" s="281">
        <v>739</v>
      </c>
      <c r="S8" s="281">
        <v>2</v>
      </c>
      <c r="T8" s="273">
        <f>R8*S8</f>
        <v>1478</v>
      </c>
      <c r="U8" s="274">
        <f t="shared" ref="U8:U14" si="0">K8+T8</f>
        <v>23648</v>
      </c>
      <c r="V8" s="282">
        <v>11.1</v>
      </c>
      <c r="W8" s="277"/>
    </row>
    <row r="9" spans="1:23" s="283" customFormat="1" ht="32.25" customHeight="1">
      <c r="A9" s="268">
        <v>3</v>
      </c>
      <c r="B9" s="269" t="s">
        <v>707</v>
      </c>
      <c r="C9" s="269" t="s">
        <v>708</v>
      </c>
      <c r="D9" s="269" t="s">
        <v>714</v>
      </c>
      <c r="E9" s="277" t="s">
        <v>715</v>
      </c>
      <c r="F9" s="269">
        <v>1</v>
      </c>
      <c r="G9" s="277"/>
      <c r="H9" s="278" t="s">
        <v>719</v>
      </c>
      <c r="I9" s="277" t="s">
        <v>712</v>
      </c>
      <c r="J9" s="277" t="str">
        <f t="shared" ref="J9:J14" si="1">I9</f>
        <v>2058.12.30</v>
      </c>
      <c r="K9" s="279">
        <f>K8</f>
        <v>22170</v>
      </c>
      <c r="L9" s="277"/>
      <c r="M9" s="279"/>
      <c r="N9" s="277"/>
      <c r="O9" s="277"/>
      <c r="P9" s="277"/>
      <c r="Q9" s="280"/>
      <c r="R9" s="281">
        <v>739</v>
      </c>
      <c r="S9" s="281">
        <v>2</v>
      </c>
      <c r="T9" s="273">
        <f t="shared" ref="T9:T14" si="2">R9*S9</f>
        <v>1478</v>
      </c>
      <c r="U9" s="274">
        <f t="shared" si="0"/>
        <v>23648</v>
      </c>
      <c r="V9" s="282">
        <v>1.1000000000000001</v>
      </c>
      <c r="W9" s="277"/>
    </row>
    <row r="10" spans="1:23" s="283" customFormat="1" ht="32.25" customHeight="1">
      <c r="A10" s="276">
        <v>4</v>
      </c>
      <c r="B10" s="269" t="s">
        <v>707</v>
      </c>
      <c r="C10" s="269" t="s">
        <v>708</v>
      </c>
      <c r="D10" s="269" t="s">
        <v>714</v>
      </c>
      <c r="E10" s="277" t="s">
        <v>715</v>
      </c>
      <c r="F10" s="269">
        <v>1</v>
      </c>
      <c r="G10" s="277"/>
      <c r="H10" s="278" t="s">
        <v>720</v>
      </c>
      <c r="I10" s="277" t="s">
        <v>721</v>
      </c>
      <c r="J10" s="277" t="str">
        <f t="shared" si="1"/>
        <v>2063.9.30</v>
      </c>
      <c r="K10" s="279">
        <f>K9</f>
        <v>22170</v>
      </c>
      <c r="L10" s="277"/>
      <c r="M10" s="279"/>
      <c r="N10" s="277"/>
      <c r="O10" s="277"/>
      <c r="P10" s="277"/>
      <c r="Q10" s="280"/>
      <c r="R10" s="281">
        <v>739</v>
      </c>
      <c r="S10" s="281">
        <v>2</v>
      </c>
      <c r="T10" s="273">
        <f t="shared" si="2"/>
        <v>1478</v>
      </c>
      <c r="U10" s="274">
        <f t="shared" si="0"/>
        <v>23648</v>
      </c>
      <c r="V10" s="282">
        <v>10.1</v>
      </c>
      <c r="W10" s="277"/>
    </row>
    <row r="11" spans="1:23" s="283" customFormat="1" ht="32.25" customHeight="1">
      <c r="A11" s="268">
        <v>5</v>
      </c>
      <c r="B11" s="269" t="s">
        <v>707</v>
      </c>
      <c r="C11" s="269" t="s">
        <v>708</v>
      </c>
      <c r="D11" s="269" t="s">
        <v>722</v>
      </c>
      <c r="E11" s="277" t="s">
        <v>435</v>
      </c>
      <c r="F11" s="269">
        <v>1</v>
      </c>
      <c r="G11" s="277"/>
      <c r="H11" s="278" t="s">
        <v>723</v>
      </c>
      <c r="I11" s="277" t="s">
        <v>724</v>
      </c>
      <c r="J11" s="277" t="str">
        <f t="shared" si="1"/>
        <v>2059.2.7</v>
      </c>
      <c r="K11" s="279">
        <v>18340</v>
      </c>
      <c r="L11" s="277"/>
      <c r="M11" s="279"/>
      <c r="N11" s="277"/>
      <c r="O11" s="277"/>
      <c r="P11" s="277"/>
      <c r="Q11" s="280"/>
      <c r="R11" s="281">
        <v>611</v>
      </c>
      <c r="S11" s="281">
        <v>1</v>
      </c>
      <c r="T11" s="273">
        <f t="shared" si="2"/>
        <v>611</v>
      </c>
      <c r="U11" s="274">
        <f t="shared" si="0"/>
        <v>18951</v>
      </c>
      <c r="V11" s="282">
        <v>3.1</v>
      </c>
      <c r="W11" s="277"/>
    </row>
    <row r="12" spans="1:23" s="283" customFormat="1" ht="32.25" customHeight="1">
      <c r="A12" s="276">
        <v>6</v>
      </c>
      <c r="B12" s="269" t="s">
        <v>707</v>
      </c>
      <c r="C12" s="269" t="s">
        <v>708</v>
      </c>
      <c r="D12" s="269" t="s">
        <v>725</v>
      </c>
      <c r="E12" s="278" t="s">
        <v>726</v>
      </c>
      <c r="F12" s="269">
        <v>1</v>
      </c>
      <c r="G12" s="277"/>
      <c r="H12" s="278" t="s">
        <v>727</v>
      </c>
      <c r="I12" s="277" t="s">
        <v>724</v>
      </c>
      <c r="J12" s="277" t="str">
        <f t="shared" si="1"/>
        <v>2059.2.7</v>
      </c>
      <c r="K12" s="279">
        <v>17230</v>
      </c>
      <c r="L12" s="277"/>
      <c r="M12" s="279"/>
      <c r="N12" s="277"/>
      <c r="O12" s="277"/>
      <c r="P12" s="277"/>
      <c r="Q12" s="280"/>
      <c r="R12" s="281">
        <v>574</v>
      </c>
      <c r="S12" s="281">
        <v>2</v>
      </c>
      <c r="T12" s="273">
        <f t="shared" si="2"/>
        <v>1148</v>
      </c>
      <c r="U12" s="274">
        <f t="shared" si="0"/>
        <v>18378</v>
      </c>
      <c r="V12" s="282">
        <v>3.1</v>
      </c>
      <c r="W12" s="277"/>
    </row>
    <row r="13" spans="1:23" s="93" customFormat="1" ht="30">
      <c r="A13" s="268">
        <v>7</v>
      </c>
      <c r="B13" s="269" t="s">
        <v>707</v>
      </c>
      <c r="C13" s="269" t="s">
        <v>708</v>
      </c>
      <c r="D13" s="269" t="s">
        <v>728</v>
      </c>
      <c r="E13" s="278" t="s">
        <v>726</v>
      </c>
      <c r="F13" s="269">
        <v>1</v>
      </c>
      <c r="G13" s="284"/>
      <c r="H13" s="278" t="s">
        <v>729</v>
      </c>
      <c r="I13" s="285" t="s">
        <v>712</v>
      </c>
      <c r="J13" s="285" t="str">
        <f t="shared" si="1"/>
        <v>2058.12.30</v>
      </c>
      <c r="K13" s="286">
        <v>18190</v>
      </c>
      <c r="L13" s="284"/>
      <c r="M13" s="284"/>
      <c r="N13" s="284"/>
      <c r="O13" s="284"/>
      <c r="P13" s="284"/>
      <c r="Q13" s="284"/>
      <c r="R13" s="10">
        <v>606</v>
      </c>
      <c r="S13" s="10">
        <v>2</v>
      </c>
      <c r="T13" s="273">
        <f t="shared" si="2"/>
        <v>1212</v>
      </c>
      <c r="U13" s="287">
        <f t="shared" si="0"/>
        <v>19402</v>
      </c>
      <c r="V13" s="10">
        <v>1.1000000000000001</v>
      </c>
      <c r="W13" s="284"/>
    </row>
    <row r="14" spans="1:23" s="284" customFormat="1" ht="30">
      <c r="A14" s="276">
        <v>8</v>
      </c>
      <c r="B14" s="269" t="s">
        <v>707</v>
      </c>
      <c r="C14" s="269" t="s">
        <v>708</v>
      </c>
      <c r="D14" s="269" t="s">
        <v>730</v>
      </c>
      <c r="E14" s="278" t="s">
        <v>726</v>
      </c>
      <c r="F14" s="269">
        <v>1</v>
      </c>
      <c r="H14" s="278" t="s">
        <v>438</v>
      </c>
      <c r="I14" s="285" t="s">
        <v>731</v>
      </c>
      <c r="J14" s="285" t="str">
        <f t="shared" si="1"/>
        <v>2059.2.31</v>
      </c>
      <c r="K14" s="286">
        <v>17230</v>
      </c>
      <c r="R14" s="10">
        <v>574</v>
      </c>
      <c r="S14" s="10">
        <v>2</v>
      </c>
      <c r="T14" s="273">
        <f t="shared" si="2"/>
        <v>1148</v>
      </c>
      <c r="U14" s="287">
        <f t="shared" si="0"/>
        <v>18378</v>
      </c>
      <c r="V14" s="10">
        <v>3.1</v>
      </c>
    </row>
    <row r="15" spans="1:23" s="291" customFormat="1" ht="18">
      <c r="A15" s="288"/>
      <c r="B15" s="289"/>
      <c r="C15" s="289"/>
      <c r="D15" s="289"/>
      <c r="E15" s="290"/>
      <c r="F15" s="289"/>
      <c r="H15" s="290"/>
      <c r="I15" s="292"/>
      <c r="J15" s="292"/>
      <c r="K15" s="293"/>
      <c r="R15" s="292"/>
      <c r="S15" s="292"/>
      <c r="T15" s="289"/>
      <c r="U15" s="292"/>
      <c r="V15" s="292"/>
    </row>
    <row r="16" spans="1:23">
      <c r="S16" s="292"/>
      <c r="T16" s="289"/>
    </row>
    <row r="17" spans="4:21" s="294" customFormat="1" ht="18">
      <c r="D17" s="294" t="s">
        <v>549</v>
      </c>
      <c r="S17" s="291"/>
      <c r="T17" s="289"/>
      <c r="U17" s="294" t="s">
        <v>732</v>
      </c>
    </row>
    <row r="18" spans="4:21">
      <c r="D18" s="262" t="s">
        <v>293</v>
      </c>
      <c r="E18" s="262" t="s">
        <v>428</v>
      </c>
      <c r="S18" s="292"/>
      <c r="T18" s="289"/>
    </row>
    <row r="19" spans="4:21">
      <c r="S19" s="292"/>
      <c r="T19" s="289"/>
    </row>
  </sheetData>
  <mergeCells count="17">
    <mergeCell ref="R5:R6"/>
    <mergeCell ref="T5:T6"/>
    <mergeCell ref="U5:U6"/>
    <mergeCell ref="V5:V6"/>
    <mergeCell ref="A1:W1"/>
    <mergeCell ref="A2:W2"/>
    <mergeCell ref="A3:W3"/>
    <mergeCell ref="A4:W4"/>
    <mergeCell ref="A5:A6"/>
    <mergeCell ref="G5:G6"/>
    <mergeCell ref="H5:H6"/>
    <mergeCell ref="I5:I6"/>
    <mergeCell ref="K5:K6"/>
    <mergeCell ref="L5:M5"/>
    <mergeCell ref="W5:W6"/>
    <mergeCell ref="N5:O5"/>
    <mergeCell ref="P5:Q5"/>
  </mergeCells>
  <pageMargins left="0.24" right="0.16" top="0.75" bottom="0.75" header="0.3" footer="0.3"/>
  <pageSetup paperSize="9" scale="75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38"/>
  <sheetViews>
    <sheetView topLeftCell="A16" workbookViewId="0">
      <selection activeCell="D11" sqref="D11"/>
    </sheetView>
  </sheetViews>
  <sheetFormatPr defaultRowHeight="15"/>
  <cols>
    <col min="2" max="2" width="26.42578125" customWidth="1"/>
    <col min="3" max="3" width="20.28515625" customWidth="1"/>
    <col min="4" max="4" width="18.28515625" customWidth="1"/>
    <col min="5" max="5" width="9.140625" customWidth="1"/>
    <col min="6" max="6" width="20.7109375" customWidth="1"/>
  </cols>
  <sheetData>
    <row r="1" spans="1:6" ht="15.75">
      <c r="A1" s="645" t="s">
        <v>753</v>
      </c>
      <c r="B1" s="645"/>
      <c r="C1" s="645"/>
      <c r="D1" s="645"/>
      <c r="E1" s="645"/>
      <c r="F1" s="645"/>
    </row>
    <row r="2" spans="1:6" ht="24.75">
      <c r="A2" s="646" t="s">
        <v>255</v>
      </c>
      <c r="B2" s="646"/>
      <c r="C2" s="646"/>
      <c r="D2" s="646"/>
      <c r="E2" s="646"/>
      <c r="F2" s="646"/>
    </row>
    <row r="3" spans="1:6" ht="17.25">
      <c r="A3" s="647" t="s">
        <v>1358</v>
      </c>
      <c r="B3" s="647"/>
      <c r="C3" s="647"/>
      <c r="D3" s="647"/>
      <c r="E3" s="647"/>
      <c r="F3" s="647"/>
    </row>
    <row r="4" spans="1:6" s="295" customFormat="1" ht="15" customHeight="1">
      <c r="A4" s="648" t="s">
        <v>734</v>
      </c>
      <c r="B4" s="648" t="s">
        <v>424</v>
      </c>
      <c r="C4" s="648" t="s">
        <v>425</v>
      </c>
      <c r="D4" s="648" t="s">
        <v>742</v>
      </c>
      <c r="E4" s="651" t="s">
        <v>751</v>
      </c>
      <c r="F4" s="648" t="s">
        <v>741</v>
      </c>
    </row>
    <row r="5" spans="1:6" s="295" customFormat="1" ht="18.75" customHeight="1">
      <c r="A5" s="649"/>
      <c r="B5" s="649"/>
      <c r="C5" s="649"/>
      <c r="D5" s="649"/>
      <c r="E5" s="652"/>
      <c r="F5" s="649"/>
    </row>
    <row r="6" spans="1:6" s="298" customFormat="1" ht="24.95" customHeight="1">
      <c r="A6" s="296">
        <v>1</v>
      </c>
      <c r="B6" s="302" t="s">
        <v>743</v>
      </c>
      <c r="C6" s="302" t="s">
        <v>744</v>
      </c>
      <c r="D6" s="491">
        <v>17000</v>
      </c>
      <c r="E6" s="296"/>
      <c r="F6" s="491">
        <v>18500</v>
      </c>
    </row>
    <row r="7" spans="1:6" s="298" customFormat="1" ht="24.95" customHeight="1">
      <c r="A7" s="296">
        <v>2</v>
      </c>
      <c r="B7" s="302" t="s">
        <v>735</v>
      </c>
      <c r="C7" s="302" t="s">
        <v>443</v>
      </c>
      <c r="D7" s="491">
        <v>17710</v>
      </c>
      <c r="E7" s="297"/>
      <c r="F7" s="491">
        <v>18000</v>
      </c>
    </row>
    <row r="8" spans="1:6" s="298" customFormat="1" ht="24.95" customHeight="1">
      <c r="A8" s="296">
        <v>3</v>
      </c>
      <c r="B8" s="302" t="s">
        <v>745</v>
      </c>
      <c r="C8" s="302" t="s">
        <v>746</v>
      </c>
      <c r="D8" s="491">
        <v>17700</v>
      </c>
      <c r="E8" s="297"/>
      <c r="F8" s="491">
        <v>18000</v>
      </c>
    </row>
    <row r="9" spans="1:6" s="298" customFormat="1" ht="24.95" customHeight="1">
      <c r="A9" s="296">
        <v>4</v>
      </c>
      <c r="B9" s="302" t="s">
        <v>748</v>
      </c>
      <c r="C9" s="302" t="s">
        <v>737</v>
      </c>
      <c r="D9" s="491">
        <v>14000</v>
      </c>
      <c r="E9" s="297"/>
      <c r="F9" s="491">
        <v>15500</v>
      </c>
    </row>
    <row r="10" spans="1:6" s="298" customFormat="1" ht="24.95" customHeight="1">
      <c r="A10" s="296">
        <v>5</v>
      </c>
      <c r="B10" s="302" t="s">
        <v>736</v>
      </c>
      <c r="C10" s="302" t="s">
        <v>737</v>
      </c>
      <c r="D10" s="491">
        <v>14000</v>
      </c>
      <c r="E10" s="297"/>
      <c r="F10" s="491">
        <v>15500</v>
      </c>
    </row>
    <row r="11" spans="1:6" s="298" customFormat="1" ht="24.95" customHeight="1">
      <c r="A11" s="296">
        <v>7</v>
      </c>
      <c r="B11" s="302" t="s">
        <v>747</v>
      </c>
      <c r="C11" s="302" t="s">
        <v>739</v>
      </c>
      <c r="D11" s="491">
        <v>14000</v>
      </c>
      <c r="E11" s="297"/>
      <c r="F11" s="491">
        <v>15500</v>
      </c>
    </row>
    <row r="12" spans="1:6" s="298" customFormat="1" ht="24.95" customHeight="1">
      <c r="A12" s="296">
        <v>6</v>
      </c>
      <c r="B12" s="302" t="s">
        <v>738</v>
      </c>
      <c r="C12" s="302" t="s">
        <v>739</v>
      </c>
      <c r="D12" s="491">
        <v>14000</v>
      </c>
      <c r="E12" s="297"/>
      <c r="F12" s="491">
        <v>15000</v>
      </c>
    </row>
    <row r="13" spans="1:6" s="298" customFormat="1" ht="31.5" customHeight="1">
      <c r="A13" s="296">
        <v>8</v>
      </c>
      <c r="B13" s="302" t="s">
        <v>776</v>
      </c>
      <c r="C13" s="302" t="s">
        <v>739</v>
      </c>
      <c r="D13" s="491">
        <v>12000</v>
      </c>
      <c r="E13" s="297" t="s">
        <v>752</v>
      </c>
      <c r="F13" s="491">
        <v>0</v>
      </c>
    </row>
    <row r="14" spans="1:6" s="298" customFormat="1" ht="25.5" customHeight="1">
      <c r="A14" s="296">
        <v>9</v>
      </c>
      <c r="B14" s="302" t="s">
        <v>749</v>
      </c>
      <c r="C14" s="302" t="s">
        <v>726</v>
      </c>
      <c r="D14" s="491">
        <v>12900</v>
      </c>
      <c r="E14" s="297"/>
      <c r="F14" s="491">
        <v>13500</v>
      </c>
    </row>
    <row r="15" spans="1:6" s="298" customFormat="1" ht="18">
      <c r="A15" s="296">
        <v>10</v>
      </c>
      <c r="B15" s="302" t="s">
        <v>750</v>
      </c>
      <c r="C15" s="302" t="s">
        <v>726</v>
      </c>
      <c r="D15" s="491">
        <v>12900</v>
      </c>
      <c r="E15" s="297"/>
      <c r="F15" s="491">
        <v>13500</v>
      </c>
    </row>
    <row r="16" spans="1:6" s="298" customFormat="1" ht="30" customHeight="1">
      <c r="A16" s="296">
        <v>11</v>
      </c>
      <c r="B16" s="302" t="s">
        <v>740</v>
      </c>
      <c r="C16" s="302" t="s">
        <v>726</v>
      </c>
      <c r="D16" s="491">
        <v>12900</v>
      </c>
      <c r="E16" s="297"/>
      <c r="F16" s="491">
        <v>13500</v>
      </c>
    </row>
    <row r="17" spans="1:6" s="304" customFormat="1" ht="25.5" customHeight="1">
      <c r="A17" s="653" t="s">
        <v>290</v>
      </c>
      <c r="B17" s="654"/>
      <c r="C17" s="303"/>
      <c r="D17" s="492">
        <f>SUM(D6:D16)</f>
        <v>159110</v>
      </c>
      <c r="E17" s="100"/>
      <c r="F17" s="492">
        <f>SUM(F6:F16)</f>
        <v>156500</v>
      </c>
    </row>
    <row r="18" spans="1:6" s="299" customFormat="1" ht="18"/>
    <row r="19" spans="1:6" s="299" customFormat="1" ht="18">
      <c r="D19" s="487"/>
      <c r="E19" s="487"/>
      <c r="F19" s="487"/>
    </row>
    <row r="20" spans="1:6" s="98" customFormat="1"/>
    <row r="21" spans="1:6" s="299" customFormat="1" ht="35.25" customHeight="1">
      <c r="A21" s="650"/>
      <c r="B21" s="650"/>
      <c r="C21" s="487"/>
    </row>
    <row r="22" spans="1:6" s="299" customFormat="1" ht="18" customHeight="1">
      <c r="A22" s="650"/>
      <c r="B22" s="650"/>
      <c r="C22" s="487"/>
    </row>
    <row r="23" spans="1:6" s="299" customFormat="1" ht="18">
      <c r="C23" s="487"/>
    </row>
    <row r="24" spans="1:6" s="102" customFormat="1" ht="18">
      <c r="C24" s="488"/>
    </row>
    <row r="25" spans="1:6" s="102" customFormat="1" ht="18">
      <c r="C25" s="489"/>
    </row>
    <row r="26" spans="1:6" s="101" customFormat="1" ht="17.25">
      <c r="C26" s="490"/>
    </row>
    <row r="27" spans="1:6" s="101" customFormat="1" ht="17.25"/>
    <row r="28" spans="1:6" s="101" customFormat="1" ht="17.25"/>
    <row r="29" spans="1:6" s="300" customFormat="1"/>
    <row r="30" spans="1:6" s="300" customFormat="1"/>
    <row r="31" spans="1:6" s="300" customFormat="1"/>
    <row r="37" spans="6:6">
      <c r="F37" s="301"/>
    </row>
    <row r="38" spans="6:6">
      <c r="F38" s="301"/>
    </row>
  </sheetData>
  <mergeCells count="12">
    <mergeCell ref="A21:B21"/>
    <mergeCell ref="A22:B22"/>
    <mergeCell ref="F4:F5"/>
    <mergeCell ref="E4:E5"/>
    <mergeCell ref="A17:B17"/>
    <mergeCell ref="A1:F1"/>
    <mergeCell ref="A2:F2"/>
    <mergeCell ref="A3:F3"/>
    <mergeCell ref="A4:A5"/>
    <mergeCell ref="B4:B5"/>
    <mergeCell ref="C4:C5"/>
    <mergeCell ref="D4:D5"/>
  </mergeCells>
  <pageMargins left="0.24" right="0.59" top="0.28999999999999998" bottom="0.31" header="0.3" footer="0.28000000000000003"/>
  <pageSetup paperSize="9" scale="90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C14" sqref="C14"/>
    </sheetView>
  </sheetViews>
  <sheetFormatPr defaultRowHeight="15"/>
  <cols>
    <col min="1" max="1" width="8.28515625" customWidth="1"/>
    <col min="2" max="2" width="37.5703125" customWidth="1"/>
    <col min="3" max="3" width="21.28515625" customWidth="1"/>
    <col min="5" max="5" width="21" customWidth="1"/>
  </cols>
  <sheetData>
    <row r="1" spans="1:5" s="74" customFormat="1" ht="24.75">
      <c r="A1" s="655" t="s">
        <v>404</v>
      </c>
      <c r="B1" s="655"/>
      <c r="C1" s="655"/>
      <c r="D1" s="73"/>
    </row>
    <row r="2" spans="1:5" s="74" customFormat="1" ht="24.75">
      <c r="A2" s="656" t="s">
        <v>405</v>
      </c>
      <c r="B2" s="656"/>
      <c r="C2" s="656"/>
      <c r="D2" s="73"/>
    </row>
    <row r="3" spans="1:5" s="74" customFormat="1" ht="24.75">
      <c r="A3" s="656" t="s">
        <v>414</v>
      </c>
      <c r="B3" s="656"/>
      <c r="C3" s="656"/>
      <c r="D3" s="73"/>
    </row>
    <row r="4" spans="1:5" s="74" customFormat="1" ht="19.5">
      <c r="A4" s="657" t="s">
        <v>489</v>
      </c>
      <c r="B4" s="657"/>
      <c r="C4" s="657"/>
      <c r="D4" s="84"/>
    </row>
    <row r="5" spans="1:5" s="74" customFormat="1" ht="19.5">
      <c r="A5" s="423" t="s">
        <v>1356</v>
      </c>
      <c r="B5" s="423"/>
      <c r="C5" s="486">
        <f>C18</f>
        <v>4955000</v>
      </c>
      <c r="D5" s="84"/>
    </row>
    <row r="6" spans="1:5" s="76" customFormat="1" ht="36">
      <c r="A6" s="75" t="s">
        <v>415</v>
      </c>
      <c r="B6" s="75" t="s">
        <v>407</v>
      </c>
      <c r="C6" s="75" t="s">
        <v>408</v>
      </c>
    </row>
    <row r="7" spans="1:5" s="74" customFormat="1" ht="18">
      <c r="A7" s="77">
        <v>1</v>
      </c>
      <c r="B7" s="85" t="s">
        <v>416</v>
      </c>
      <c r="C7" s="86">
        <f>3455000+285000</f>
        <v>3740000</v>
      </c>
      <c r="E7" s="443"/>
    </row>
    <row r="8" spans="1:5" s="74" customFormat="1" ht="18">
      <c r="A8" s="78">
        <v>2</v>
      </c>
      <c r="B8" s="87" t="s">
        <v>409</v>
      </c>
      <c r="C8" s="86">
        <v>300000</v>
      </c>
    </row>
    <row r="9" spans="1:5" s="74" customFormat="1" ht="18">
      <c r="A9" s="77">
        <v>3</v>
      </c>
      <c r="B9" s="88" t="s">
        <v>410</v>
      </c>
      <c r="C9" s="86">
        <v>114000</v>
      </c>
    </row>
    <row r="10" spans="1:5" s="74" customFormat="1" ht="18">
      <c r="A10" s="78">
        <v>4</v>
      </c>
      <c r="B10" s="89" t="s">
        <v>267</v>
      </c>
      <c r="C10" s="86">
        <v>131000</v>
      </c>
    </row>
    <row r="11" spans="1:5" s="74" customFormat="1" ht="18">
      <c r="A11" s="77">
        <v>5</v>
      </c>
      <c r="B11" s="87" t="s">
        <v>411</v>
      </c>
      <c r="C11" s="86">
        <v>100000</v>
      </c>
    </row>
    <row r="12" spans="1:5" s="74" customFormat="1" ht="18">
      <c r="A12" s="78">
        <v>6</v>
      </c>
      <c r="B12" s="87" t="s">
        <v>417</v>
      </c>
      <c r="C12" s="86">
        <v>70000</v>
      </c>
    </row>
    <row r="13" spans="1:5" s="74" customFormat="1" ht="18">
      <c r="A13" s="77">
        <v>7</v>
      </c>
      <c r="B13" s="87" t="s">
        <v>418</v>
      </c>
      <c r="C13" s="86">
        <v>130000</v>
      </c>
    </row>
    <row r="14" spans="1:5" s="74" customFormat="1" ht="18">
      <c r="A14" s="78">
        <v>8</v>
      </c>
      <c r="B14" s="88" t="s">
        <v>412</v>
      </c>
      <c r="C14" s="86">
        <v>15000</v>
      </c>
    </row>
    <row r="15" spans="1:5" s="74" customFormat="1" ht="18">
      <c r="A15" s="77">
        <v>9</v>
      </c>
      <c r="B15" s="85" t="s">
        <v>1365</v>
      </c>
      <c r="C15" s="86">
        <v>30000</v>
      </c>
    </row>
    <row r="16" spans="1:5" s="74" customFormat="1" ht="18">
      <c r="A16" s="78">
        <v>10</v>
      </c>
      <c r="B16" s="88" t="s">
        <v>272</v>
      </c>
      <c r="C16" s="86">
        <v>25000</v>
      </c>
    </row>
    <row r="17" spans="1:3" s="74" customFormat="1" ht="18">
      <c r="A17" s="77">
        <v>11</v>
      </c>
      <c r="B17" s="88" t="s">
        <v>419</v>
      </c>
      <c r="C17" s="86">
        <v>300000</v>
      </c>
    </row>
    <row r="18" spans="1:3" ht="18">
      <c r="A18" s="81"/>
      <c r="B18" s="82" t="s">
        <v>314</v>
      </c>
      <c r="C18" s="83">
        <f>SUM(C7:C17)</f>
        <v>4955000</v>
      </c>
    </row>
  </sheetData>
  <mergeCells count="4">
    <mergeCell ref="A1:C1"/>
    <mergeCell ref="A2:C2"/>
    <mergeCell ref="A3:C3"/>
    <mergeCell ref="A4:C4"/>
  </mergeCells>
  <pageMargins left="0.7" right="0.7" top="0.22" bottom="0.2" header="0.2" footer="0.2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B6" sqref="B6"/>
    </sheetView>
  </sheetViews>
  <sheetFormatPr defaultRowHeight="15"/>
  <cols>
    <col min="2" max="2" width="42.28515625" customWidth="1"/>
    <col min="3" max="3" width="33.42578125" customWidth="1"/>
  </cols>
  <sheetData>
    <row r="1" spans="1:4" ht="24.75">
      <c r="A1" s="655" t="s">
        <v>404</v>
      </c>
      <c r="B1" s="655"/>
      <c r="C1" s="655"/>
    </row>
    <row r="2" spans="1:4" ht="19.5">
      <c r="A2" s="656" t="s">
        <v>405</v>
      </c>
      <c r="B2" s="656"/>
      <c r="C2" s="656"/>
    </row>
    <row r="3" spans="1:4" ht="19.5">
      <c r="A3" s="658" t="s">
        <v>493</v>
      </c>
      <c r="B3" s="658"/>
      <c r="C3" s="658"/>
    </row>
    <row r="4" spans="1:4" ht="19.5">
      <c r="A4" s="659" t="s">
        <v>494</v>
      </c>
      <c r="B4" s="660"/>
      <c r="C4" s="134">
        <v>67821000</v>
      </c>
      <c r="D4" s="79"/>
    </row>
    <row r="5" spans="1:4" ht="36">
      <c r="A5" s="75" t="s">
        <v>406</v>
      </c>
      <c r="B5" s="75" t="s">
        <v>407</v>
      </c>
      <c r="C5" s="75" t="s">
        <v>408</v>
      </c>
      <c r="D5" s="79"/>
    </row>
    <row r="6" spans="1:4" ht="18">
      <c r="A6" s="77">
        <v>1</v>
      </c>
      <c r="B6" s="1" t="s">
        <v>286</v>
      </c>
      <c r="C6" s="80"/>
    </row>
    <row r="7" spans="1:4" ht="18">
      <c r="A7" s="77">
        <v>2</v>
      </c>
      <c r="B7" s="1" t="s">
        <v>287</v>
      </c>
      <c r="C7" s="80">
        <v>2505800</v>
      </c>
    </row>
    <row r="8" spans="1:4" ht="18">
      <c r="A8" s="77">
        <v>3</v>
      </c>
      <c r="B8" s="1" t="s">
        <v>491</v>
      </c>
      <c r="C8" s="80">
        <v>3758700</v>
      </c>
    </row>
    <row r="9" spans="1:4" ht="18">
      <c r="A9" s="77">
        <v>4</v>
      </c>
      <c r="B9" s="1" t="s">
        <v>492</v>
      </c>
      <c r="C9" s="80">
        <v>3758700</v>
      </c>
    </row>
    <row r="10" spans="1:4" ht="18">
      <c r="A10" s="77">
        <v>5</v>
      </c>
      <c r="B10" s="1" t="s">
        <v>312</v>
      </c>
      <c r="C10" s="80">
        <v>8750253.5999999996</v>
      </c>
    </row>
    <row r="11" spans="1:4" ht="18">
      <c r="A11" s="77">
        <v>6</v>
      </c>
      <c r="B11" s="1" t="s">
        <v>350</v>
      </c>
      <c r="C11" s="80">
        <v>5833502.4000000004</v>
      </c>
    </row>
    <row r="12" spans="1:4" ht="18">
      <c r="A12" s="77">
        <v>7</v>
      </c>
      <c r="B12" s="1" t="s">
        <v>413</v>
      </c>
      <c r="C12" s="80">
        <v>4000000</v>
      </c>
    </row>
    <row r="13" spans="1:4" s="144" customFormat="1" ht="18">
      <c r="A13" s="170">
        <v>8</v>
      </c>
      <c r="B13" s="249" t="s">
        <v>302</v>
      </c>
      <c r="C13" s="380">
        <v>5000000</v>
      </c>
    </row>
    <row r="14" spans="1:4" ht="17.25">
      <c r="A14" s="1">
        <v>9</v>
      </c>
      <c r="B14" s="1" t="s">
        <v>482</v>
      </c>
      <c r="C14" s="80">
        <v>451044</v>
      </c>
    </row>
    <row r="15" spans="1:4" ht="17.25">
      <c r="A15" s="1"/>
      <c r="B15" s="1" t="s">
        <v>484</v>
      </c>
      <c r="C15" s="80">
        <v>34058000</v>
      </c>
    </row>
    <row r="16" spans="1:4" ht="17.25">
      <c r="A16" s="1">
        <v>1</v>
      </c>
      <c r="B16" s="1" t="s">
        <v>318</v>
      </c>
      <c r="C16" s="80">
        <v>10000000</v>
      </c>
    </row>
    <row r="17" spans="1:3" ht="17.25">
      <c r="A17" s="1">
        <v>2</v>
      </c>
      <c r="B17" s="1" t="s">
        <v>316</v>
      </c>
      <c r="C17" s="80">
        <v>19563000</v>
      </c>
    </row>
    <row r="18" spans="1:3" ht="34.5">
      <c r="A18" s="1">
        <v>3</v>
      </c>
      <c r="B18" s="38" t="s">
        <v>320</v>
      </c>
      <c r="C18" s="80">
        <v>3000000</v>
      </c>
    </row>
    <row r="19" spans="1:3" ht="17.25">
      <c r="A19" s="1">
        <v>4</v>
      </c>
      <c r="B19" s="1" t="s">
        <v>398</v>
      </c>
      <c r="C19" s="80">
        <v>1200000</v>
      </c>
    </row>
    <row r="20" spans="1:3" ht="17.25">
      <c r="A20" s="1"/>
      <c r="B20" s="1" t="s">
        <v>483</v>
      </c>
      <c r="C20" s="80">
        <v>33763000</v>
      </c>
    </row>
    <row r="21" spans="1:3" s="136" customFormat="1" ht="17.25">
      <c r="A21" s="37"/>
      <c r="B21" s="37" t="s">
        <v>292</v>
      </c>
      <c r="C21" s="135">
        <v>67821000</v>
      </c>
    </row>
  </sheetData>
  <mergeCells count="4">
    <mergeCell ref="A1:C1"/>
    <mergeCell ref="A2:C2"/>
    <mergeCell ref="A3:C3"/>
    <mergeCell ref="A4:B4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C38"/>
  <sheetViews>
    <sheetView workbookViewId="0">
      <selection activeCell="B7" sqref="B7:B8"/>
    </sheetView>
  </sheetViews>
  <sheetFormatPr defaultColWidth="9.140625" defaultRowHeight="17.25"/>
  <cols>
    <col min="1" max="1" width="9.28515625" style="2" bestFit="1" customWidth="1"/>
    <col min="2" max="2" width="32.140625" style="2" customWidth="1"/>
    <col min="3" max="3" width="23.85546875" style="2" customWidth="1"/>
    <col min="4" max="4" width="15.140625" style="2" customWidth="1"/>
    <col min="5" max="16384" width="9.140625" style="2"/>
  </cols>
  <sheetData>
    <row r="1" spans="1:3">
      <c r="A1" s="669" t="s">
        <v>421</v>
      </c>
      <c r="B1" s="669"/>
      <c r="C1" s="669"/>
    </row>
    <row r="2" spans="1:3">
      <c r="A2" s="670" t="s">
        <v>253</v>
      </c>
      <c r="B2" s="670"/>
      <c r="C2" s="670"/>
    </row>
    <row r="3" spans="1:3">
      <c r="A3" s="639" t="s">
        <v>422</v>
      </c>
      <c r="B3" s="639"/>
      <c r="C3" s="639"/>
    </row>
    <row r="4" spans="1:3" ht="24.75">
      <c r="A4" s="671" t="s">
        <v>255</v>
      </c>
      <c r="B4" s="671"/>
      <c r="C4" s="671"/>
    </row>
    <row r="5" spans="1:3" ht="22.5">
      <c r="A5" s="672" t="s">
        <v>769</v>
      </c>
      <c r="B5" s="672"/>
      <c r="C5" s="672"/>
    </row>
    <row r="6" spans="1:3" ht="22.5">
      <c r="A6" s="664" t="s">
        <v>471</v>
      </c>
      <c r="B6" s="664"/>
      <c r="C6" s="664"/>
    </row>
    <row r="7" spans="1:3">
      <c r="A7" s="665" t="s">
        <v>423</v>
      </c>
      <c r="B7" s="667" t="s">
        <v>424</v>
      </c>
      <c r="C7" s="667" t="s">
        <v>425</v>
      </c>
    </row>
    <row r="8" spans="1:3">
      <c r="A8" s="666"/>
      <c r="B8" s="668"/>
      <c r="C8" s="668"/>
    </row>
    <row r="9" spans="1:3" ht="18">
      <c r="A9" s="93">
        <v>1</v>
      </c>
      <c r="B9" s="93" t="s">
        <v>427</v>
      </c>
      <c r="C9" s="94" t="s">
        <v>294</v>
      </c>
    </row>
    <row r="10" spans="1:3" ht="18">
      <c r="A10" s="93">
        <v>2</v>
      </c>
      <c r="B10" s="93" t="s">
        <v>428</v>
      </c>
      <c r="C10" s="93" t="s">
        <v>293</v>
      </c>
    </row>
    <row r="11" spans="1:3" ht="18">
      <c r="A11" s="95"/>
      <c r="B11" s="96" t="s">
        <v>429</v>
      </c>
      <c r="C11" s="93"/>
    </row>
    <row r="12" spans="1:3" ht="22.5">
      <c r="A12" s="664" t="s">
        <v>470</v>
      </c>
      <c r="B12" s="664"/>
      <c r="C12" s="664"/>
    </row>
    <row r="13" spans="1:3" s="97" customFormat="1" ht="18">
      <c r="A13" s="661" t="s">
        <v>423</v>
      </c>
      <c r="B13" s="663" t="s">
        <v>424</v>
      </c>
      <c r="C13" s="663" t="s">
        <v>425</v>
      </c>
    </row>
    <row r="14" spans="1:3" s="97" customFormat="1" ht="18">
      <c r="A14" s="662"/>
      <c r="B14" s="663"/>
      <c r="C14" s="663"/>
    </row>
    <row r="15" spans="1:3" s="98" customFormat="1" ht="18">
      <c r="A15" s="93">
        <v>1</v>
      </c>
      <c r="B15" s="93" t="s">
        <v>430</v>
      </c>
      <c r="C15" s="93" t="s">
        <v>710</v>
      </c>
    </row>
    <row r="16" spans="1:3" s="98" customFormat="1" ht="18">
      <c r="A16" s="93">
        <v>2</v>
      </c>
      <c r="B16" s="93" t="s">
        <v>431</v>
      </c>
      <c r="C16" s="93" t="s">
        <v>715</v>
      </c>
    </row>
    <row r="17" spans="1:3" s="98" customFormat="1" ht="18">
      <c r="A17" s="93">
        <v>3</v>
      </c>
      <c r="B17" s="93" t="s">
        <v>432</v>
      </c>
      <c r="C17" s="93" t="s">
        <v>715</v>
      </c>
    </row>
    <row r="18" spans="1:3" s="98" customFormat="1" ht="18">
      <c r="A18" s="93">
        <v>4</v>
      </c>
      <c r="B18" s="93" t="s">
        <v>433</v>
      </c>
      <c r="C18" s="93" t="s">
        <v>715</v>
      </c>
    </row>
    <row r="19" spans="1:3" s="98" customFormat="1" ht="18">
      <c r="A19" s="93">
        <v>5</v>
      </c>
      <c r="B19" s="93" t="s">
        <v>434</v>
      </c>
      <c r="C19" s="93" t="s">
        <v>435</v>
      </c>
    </row>
    <row r="20" spans="1:3" s="98" customFormat="1" ht="18">
      <c r="A20" s="93">
        <v>7</v>
      </c>
      <c r="B20" s="93" t="s">
        <v>436</v>
      </c>
      <c r="C20" s="93" t="s">
        <v>437</v>
      </c>
    </row>
    <row r="21" spans="1:3" s="98" customFormat="1" ht="18">
      <c r="A21" s="93">
        <v>8</v>
      </c>
      <c r="B21" s="93" t="s">
        <v>438</v>
      </c>
      <c r="C21" s="93" t="str">
        <f>C20</f>
        <v>sf=;=</v>
      </c>
    </row>
    <row r="22" spans="1:3" s="98" customFormat="1" ht="18">
      <c r="A22" s="93">
        <v>9</v>
      </c>
      <c r="B22" s="93" t="s">
        <v>439</v>
      </c>
      <c r="C22" s="93" t="str">
        <f>C21</f>
        <v>sf=;=</v>
      </c>
    </row>
    <row r="23" spans="1:3" s="98" customFormat="1" ht="18">
      <c r="A23" s="93"/>
      <c r="B23" s="99" t="s">
        <v>290</v>
      </c>
      <c r="C23" s="93"/>
    </row>
    <row r="24" spans="1:3" s="101" customFormat="1" ht="22.5">
      <c r="A24" s="664" t="s">
        <v>472</v>
      </c>
      <c r="B24" s="664"/>
      <c r="C24" s="664"/>
    </row>
    <row r="25" spans="1:3" s="102" customFormat="1" ht="18">
      <c r="A25" s="661" t="s">
        <v>423</v>
      </c>
      <c r="B25" s="663" t="s">
        <v>424</v>
      </c>
      <c r="C25" s="663" t="s">
        <v>425</v>
      </c>
    </row>
    <row r="26" spans="1:3" s="102" customFormat="1" ht="18">
      <c r="A26" s="662"/>
      <c r="B26" s="663"/>
      <c r="C26" s="663"/>
    </row>
    <row r="27" spans="1:3" s="102" customFormat="1" ht="18">
      <c r="A27" s="305"/>
      <c r="B27" s="306" t="s">
        <v>770</v>
      </c>
      <c r="C27" s="306" t="s">
        <v>744</v>
      </c>
    </row>
    <row r="28" spans="1:3" s="101" customFormat="1" ht="18">
      <c r="A28" s="93">
        <v>1</v>
      </c>
      <c r="B28" s="93" t="s">
        <v>440</v>
      </c>
      <c r="C28" s="93" t="s">
        <v>441</v>
      </c>
    </row>
    <row r="29" spans="1:3" s="101" customFormat="1" ht="18">
      <c r="A29" s="93">
        <v>2</v>
      </c>
      <c r="B29" s="93" t="s">
        <v>442</v>
      </c>
      <c r="C29" s="93" t="s">
        <v>443</v>
      </c>
    </row>
    <row r="30" spans="1:3" ht="18">
      <c r="A30" s="93">
        <v>3</v>
      </c>
      <c r="B30" s="93" t="s">
        <v>444</v>
      </c>
      <c r="C30" s="103" t="s">
        <v>445</v>
      </c>
    </row>
    <row r="31" spans="1:3" ht="18">
      <c r="A31" s="93">
        <v>4</v>
      </c>
      <c r="B31" s="93" t="s">
        <v>771</v>
      </c>
      <c r="C31" s="103" t="str">
        <f>C30</f>
        <v>;=s=c=</v>
      </c>
    </row>
    <row r="32" spans="1:3" ht="18">
      <c r="A32" s="93">
        <v>5</v>
      </c>
      <c r="B32" s="93" t="s">
        <v>446</v>
      </c>
      <c r="C32" s="93" t="s">
        <v>447</v>
      </c>
    </row>
    <row r="33" spans="1:3" ht="18">
      <c r="A33" s="93">
        <v>6</v>
      </c>
      <c r="B33" s="93" t="s">
        <v>772</v>
      </c>
      <c r="C33" s="93" t="s">
        <v>773</v>
      </c>
    </row>
    <row r="34" spans="1:3" ht="18">
      <c r="A34" s="93">
        <v>7</v>
      </c>
      <c r="B34" s="93" t="s">
        <v>774</v>
      </c>
      <c r="C34" s="93" t="s">
        <v>775</v>
      </c>
    </row>
    <row r="35" spans="1:3" s="101" customFormat="1" ht="18">
      <c r="A35" s="93">
        <v>8</v>
      </c>
      <c r="B35" s="93" t="s">
        <v>448</v>
      </c>
      <c r="C35" s="93" t="s">
        <v>437</v>
      </c>
    </row>
    <row r="36" spans="1:3" s="101" customFormat="1" ht="18">
      <c r="A36" s="93">
        <v>9</v>
      </c>
      <c r="B36" s="93" t="s">
        <v>449</v>
      </c>
      <c r="C36" s="93" t="str">
        <f>C35</f>
        <v>sf=;=</v>
      </c>
    </row>
    <row r="37" spans="1:3" ht="18">
      <c r="A37" s="93">
        <v>10</v>
      </c>
      <c r="B37" s="93" t="s">
        <v>450</v>
      </c>
      <c r="C37" s="93" t="str">
        <f>C36</f>
        <v>sf=;=</v>
      </c>
    </row>
    <row r="38" spans="1:3" s="97" customFormat="1" ht="18">
      <c r="A38" s="104"/>
      <c r="B38" s="105" t="s">
        <v>290</v>
      </c>
      <c r="C38" s="105"/>
    </row>
  </sheetData>
  <mergeCells count="17">
    <mergeCell ref="A1:C1"/>
    <mergeCell ref="A2:C2"/>
    <mergeCell ref="A3:C3"/>
    <mergeCell ref="A4:C4"/>
    <mergeCell ref="A5:C5"/>
    <mergeCell ref="A7:A8"/>
    <mergeCell ref="B7:B8"/>
    <mergeCell ref="C7:C8"/>
    <mergeCell ref="A12:C12"/>
    <mergeCell ref="A6:C6"/>
    <mergeCell ref="A25:A26"/>
    <mergeCell ref="B25:B26"/>
    <mergeCell ref="C25:C26"/>
    <mergeCell ref="A13:A14"/>
    <mergeCell ref="B13:B14"/>
    <mergeCell ref="C13:C14"/>
    <mergeCell ref="A24:C24"/>
  </mergeCell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sqref="A1:XFD1048576"/>
    </sheetView>
  </sheetViews>
  <sheetFormatPr defaultRowHeight="17.25"/>
  <cols>
    <col min="1" max="1" width="5.5703125" style="2" customWidth="1"/>
    <col min="2" max="2" width="26.85546875" style="2" customWidth="1"/>
    <col min="3" max="3" width="9.42578125" style="2" customWidth="1"/>
    <col min="4" max="4" width="12.85546875" style="2" customWidth="1"/>
    <col min="5" max="5" width="9.140625" style="2"/>
    <col min="6" max="6" width="6.85546875" style="2" customWidth="1"/>
    <col min="7" max="7" width="9.140625" style="2"/>
    <col min="8" max="8" width="16.42578125" style="2" customWidth="1"/>
    <col min="9" max="9" width="22.7109375" style="2" customWidth="1"/>
    <col min="10" max="16384" width="9.140625" style="2"/>
  </cols>
  <sheetData>
    <row r="1" spans="1:9">
      <c r="A1" s="669" t="s">
        <v>1338</v>
      </c>
      <c r="B1" s="669"/>
      <c r="C1" s="669"/>
      <c r="D1" s="669"/>
      <c r="E1" s="669"/>
      <c r="F1" s="669"/>
      <c r="G1" s="669"/>
      <c r="H1" s="669"/>
      <c r="I1" s="669"/>
    </row>
    <row r="2" spans="1:9">
      <c r="A2" s="673" t="s">
        <v>1339</v>
      </c>
      <c r="B2" s="673"/>
      <c r="C2" s="673"/>
      <c r="D2" s="673"/>
      <c r="E2" s="673"/>
      <c r="F2" s="673"/>
      <c r="G2" s="673"/>
      <c r="H2" s="673"/>
      <c r="I2" s="673"/>
    </row>
    <row r="3" spans="1:9" ht="34.5">
      <c r="A3" s="1" t="s">
        <v>0</v>
      </c>
      <c r="B3" s="1" t="s">
        <v>1340</v>
      </c>
      <c r="C3" s="38" t="s">
        <v>1341</v>
      </c>
      <c r="D3" s="38" t="s">
        <v>1342</v>
      </c>
      <c r="E3" s="38" t="s">
        <v>1343</v>
      </c>
      <c r="F3" s="1" t="s">
        <v>1344</v>
      </c>
      <c r="G3" s="38" t="s">
        <v>1345</v>
      </c>
      <c r="H3" s="38" t="s">
        <v>1347</v>
      </c>
      <c r="I3" s="1" t="s">
        <v>1346</v>
      </c>
    </row>
    <row r="4" spans="1:9">
      <c r="A4" s="1">
        <v>1</v>
      </c>
      <c r="B4" s="1" t="s">
        <v>1352</v>
      </c>
      <c r="C4" s="1">
        <v>925</v>
      </c>
      <c r="D4" s="1">
        <v>20</v>
      </c>
      <c r="E4" s="1">
        <f>C4-D4</f>
        <v>905</v>
      </c>
      <c r="F4" s="1">
        <v>48</v>
      </c>
      <c r="G4" s="1">
        <f>E4+F4</f>
        <v>953</v>
      </c>
      <c r="H4" s="80">
        <v>24000</v>
      </c>
      <c r="I4" s="80">
        <f>H4*G4</f>
        <v>22872000</v>
      </c>
    </row>
    <row r="5" spans="1:9">
      <c r="A5" s="1">
        <v>2</v>
      </c>
      <c r="B5" s="1" t="s">
        <v>1348</v>
      </c>
      <c r="C5" s="1">
        <v>168</v>
      </c>
      <c r="D5" s="1">
        <v>1</v>
      </c>
      <c r="E5" s="1">
        <f t="shared" ref="E5:E9" si="0">C5-D5</f>
        <v>167</v>
      </c>
      <c r="F5" s="1">
        <v>26</v>
      </c>
      <c r="G5" s="1">
        <f t="shared" ref="G5:G9" si="1">E5+F5</f>
        <v>193</v>
      </c>
      <c r="H5" s="80">
        <v>12000</v>
      </c>
      <c r="I5" s="80">
        <f t="shared" ref="I5:I9" si="2">H5*G5</f>
        <v>2316000</v>
      </c>
    </row>
    <row r="6" spans="1:9">
      <c r="A6" s="1">
        <v>3</v>
      </c>
      <c r="B6" s="1" t="s">
        <v>1349</v>
      </c>
      <c r="C6" s="1">
        <v>978</v>
      </c>
      <c r="D6" s="1">
        <v>1</v>
      </c>
      <c r="E6" s="1">
        <f t="shared" si="0"/>
        <v>977</v>
      </c>
      <c r="F6" s="1">
        <v>81</v>
      </c>
      <c r="G6" s="1">
        <f t="shared" si="1"/>
        <v>1058</v>
      </c>
      <c r="H6" s="80">
        <v>12000</v>
      </c>
      <c r="I6" s="80">
        <f t="shared" si="2"/>
        <v>12696000</v>
      </c>
    </row>
    <row r="7" spans="1:9">
      <c r="A7" s="1">
        <v>4</v>
      </c>
      <c r="B7" s="1" t="s">
        <v>1350</v>
      </c>
      <c r="C7" s="1">
        <v>48</v>
      </c>
      <c r="D7" s="1">
        <v>0</v>
      </c>
      <c r="E7" s="1">
        <f t="shared" si="0"/>
        <v>48</v>
      </c>
      <c r="F7" s="1">
        <v>3</v>
      </c>
      <c r="G7" s="1">
        <f t="shared" si="1"/>
        <v>51</v>
      </c>
      <c r="H7" s="80">
        <v>24000</v>
      </c>
      <c r="I7" s="80">
        <f t="shared" si="2"/>
        <v>1224000</v>
      </c>
    </row>
    <row r="8" spans="1:9">
      <c r="A8" s="1">
        <v>5</v>
      </c>
      <c r="B8" s="1" t="s">
        <v>1351</v>
      </c>
      <c r="C8" s="1">
        <v>59</v>
      </c>
      <c r="D8" s="1">
        <v>0</v>
      </c>
      <c r="E8" s="1">
        <f t="shared" si="0"/>
        <v>59</v>
      </c>
      <c r="F8" s="1">
        <v>27</v>
      </c>
      <c r="G8" s="1">
        <f t="shared" si="1"/>
        <v>86</v>
      </c>
      <c r="H8" s="80">
        <v>7200</v>
      </c>
      <c r="I8" s="80">
        <f t="shared" si="2"/>
        <v>619200</v>
      </c>
    </row>
    <row r="9" spans="1:9">
      <c r="A9" s="1">
        <v>6</v>
      </c>
      <c r="B9" s="1" t="s">
        <v>308</v>
      </c>
      <c r="C9" s="1">
        <v>451</v>
      </c>
      <c r="D9" s="1">
        <v>88</v>
      </c>
      <c r="E9" s="1">
        <f t="shared" si="0"/>
        <v>363</v>
      </c>
      <c r="F9" s="1">
        <v>111</v>
      </c>
      <c r="G9" s="1">
        <f t="shared" si="1"/>
        <v>474</v>
      </c>
      <c r="H9" s="80">
        <v>4800</v>
      </c>
      <c r="I9" s="80">
        <f t="shared" si="2"/>
        <v>2275200</v>
      </c>
    </row>
    <row r="10" spans="1:9" s="116" customFormat="1">
      <c r="A10" s="37"/>
      <c r="B10" s="37" t="s">
        <v>290</v>
      </c>
      <c r="C10" s="37">
        <f>SUM(C4:C9)</f>
        <v>2629</v>
      </c>
      <c r="D10" s="37">
        <f t="shared" ref="D10:I10" si="3">SUM(D4:D9)</f>
        <v>110</v>
      </c>
      <c r="E10" s="37">
        <f t="shared" si="3"/>
        <v>2519</v>
      </c>
      <c r="F10" s="37">
        <f t="shared" si="3"/>
        <v>296</v>
      </c>
      <c r="G10" s="37">
        <f t="shared" si="3"/>
        <v>2815</v>
      </c>
      <c r="H10" s="135">
        <f t="shared" si="3"/>
        <v>84000</v>
      </c>
      <c r="I10" s="135">
        <f t="shared" si="3"/>
        <v>42002400</v>
      </c>
    </row>
  </sheetData>
  <mergeCells count="2">
    <mergeCell ref="A1:I1"/>
    <mergeCell ref="A2:I2"/>
  </mergeCells>
  <pageMargins left="0.7" right="0.7" top="0.75" bottom="0.75" header="0.3" footer="0.3"/>
  <pageSetup paperSize="9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285"/>
  <sheetViews>
    <sheetView workbookViewId="0">
      <selection activeCell="B278" sqref="B278"/>
    </sheetView>
  </sheetViews>
  <sheetFormatPr defaultRowHeight="15"/>
  <cols>
    <col min="1" max="1" width="7.140625" customWidth="1"/>
    <col min="2" max="2" width="8" customWidth="1"/>
    <col min="3" max="3" width="30" customWidth="1"/>
    <col min="4" max="4" width="10" customWidth="1"/>
    <col min="5" max="5" width="11.42578125" customWidth="1"/>
  </cols>
  <sheetData>
    <row r="1" spans="1:8" ht="20.100000000000001" customHeight="1">
      <c r="A1" s="553" t="s">
        <v>911</v>
      </c>
      <c r="B1" s="553"/>
      <c r="C1" s="553"/>
      <c r="D1" s="553"/>
      <c r="E1" s="553"/>
      <c r="F1" s="553"/>
      <c r="G1" s="553"/>
      <c r="H1" s="553"/>
    </row>
    <row r="2" spans="1:8" ht="20.100000000000001" customHeight="1">
      <c r="A2" s="675" t="s">
        <v>778</v>
      </c>
      <c r="B2" s="675"/>
      <c r="C2" s="675"/>
      <c r="D2" s="675"/>
      <c r="E2" s="675"/>
      <c r="F2" s="675"/>
      <c r="G2" s="675"/>
      <c r="H2" s="675"/>
    </row>
    <row r="3" spans="1:8" ht="22.5">
      <c r="A3" s="552" t="s">
        <v>912</v>
      </c>
      <c r="B3" s="552"/>
      <c r="C3" s="552"/>
      <c r="D3" s="552"/>
      <c r="E3" s="552"/>
      <c r="F3" s="552"/>
      <c r="G3" s="552"/>
      <c r="H3" s="552"/>
    </row>
    <row r="4" spans="1:8" ht="20.100000000000001" customHeight="1">
      <c r="A4" s="676" t="s">
        <v>913</v>
      </c>
      <c r="B4" s="676"/>
      <c r="C4" s="676"/>
      <c r="D4" s="676"/>
      <c r="E4" s="676"/>
      <c r="F4" s="676"/>
      <c r="G4" s="676"/>
      <c r="H4" s="676"/>
    </row>
    <row r="5" spans="1:8" ht="31.5" customHeight="1">
      <c r="A5" s="677" t="s">
        <v>0</v>
      </c>
      <c r="B5" s="677" t="s">
        <v>914</v>
      </c>
      <c r="C5" s="677" t="s">
        <v>780</v>
      </c>
      <c r="D5" s="677" t="s">
        <v>915</v>
      </c>
      <c r="E5" s="677"/>
      <c r="F5" s="678" t="s">
        <v>916</v>
      </c>
      <c r="G5" s="677" t="s">
        <v>1374</v>
      </c>
      <c r="H5" s="682" t="s">
        <v>1375</v>
      </c>
    </row>
    <row r="6" spans="1:8" ht="57.75" customHeight="1">
      <c r="A6" s="677"/>
      <c r="B6" s="677"/>
      <c r="C6" s="677"/>
      <c r="D6" s="328" t="s">
        <v>917</v>
      </c>
      <c r="E6" s="328" t="s">
        <v>918</v>
      </c>
      <c r="F6" s="678"/>
      <c r="G6" s="677"/>
      <c r="H6" s="683"/>
    </row>
    <row r="7" spans="1:8" ht="20.100000000000001" customHeight="1">
      <c r="A7" s="679">
        <v>1</v>
      </c>
      <c r="B7" s="329" t="s">
        <v>919</v>
      </c>
      <c r="C7" s="684" t="s">
        <v>920</v>
      </c>
      <c r="D7" s="685"/>
      <c r="E7" s="685"/>
      <c r="F7" s="685"/>
      <c r="G7" s="685"/>
      <c r="H7" s="686"/>
    </row>
    <row r="8" spans="1:8" ht="20.100000000000001" customHeight="1">
      <c r="A8" s="680"/>
      <c r="B8" s="330" t="s">
        <v>921</v>
      </c>
      <c r="C8" s="331" t="s">
        <v>922</v>
      </c>
      <c r="D8" s="332">
        <v>750</v>
      </c>
      <c r="E8" s="332">
        <v>10000</v>
      </c>
      <c r="F8" s="333">
        <v>1500</v>
      </c>
      <c r="G8" s="333">
        <v>1500</v>
      </c>
      <c r="H8" s="333">
        <v>1500</v>
      </c>
    </row>
    <row r="9" spans="1:8" ht="20.100000000000001" customHeight="1">
      <c r="A9" s="680"/>
      <c r="B9" s="334" t="s">
        <v>923</v>
      </c>
      <c r="C9" s="335" t="s">
        <v>924</v>
      </c>
      <c r="D9" s="687">
        <v>750</v>
      </c>
      <c r="E9" s="687">
        <v>10000</v>
      </c>
      <c r="F9" s="336"/>
      <c r="G9" s="337"/>
      <c r="H9" s="337"/>
    </row>
    <row r="10" spans="1:8" ht="20.100000000000001" customHeight="1">
      <c r="A10" s="680"/>
      <c r="B10" s="337" t="s">
        <v>300</v>
      </c>
      <c r="C10" s="331" t="s">
        <v>925</v>
      </c>
      <c r="D10" s="688"/>
      <c r="E10" s="688"/>
      <c r="F10" s="337">
        <v>2000</v>
      </c>
      <c r="G10" s="337">
        <v>2000</v>
      </c>
      <c r="H10" s="337">
        <v>2000</v>
      </c>
    </row>
    <row r="11" spans="1:8" ht="20.100000000000001" customHeight="1">
      <c r="A11" s="680"/>
      <c r="B11" s="337" t="s">
        <v>305</v>
      </c>
      <c r="C11" s="331" t="s">
        <v>926</v>
      </c>
      <c r="D11" s="688"/>
      <c r="E11" s="688"/>
      <c r="F11" s="337">
        <v>1500</v>
      </c>
      <c r="G11" s="337">
        <v>1500</v>
      </c>
      <c r="H11" s="337">
        <v>1500</v>
      </c>
    </row>
    <row r="12" spans="1:8" ht="20.100000000000001" customHeight="1">
      <c r="A12" s="680"/>
      <c r="B12" s="337" t="s">
        <v>927</v>
      </c>
      <c r="C12" s="331" t="s">
        <v>928</v>
      </c>
      <c r="D12" s="689"/>
      <c r="E12" s="689"/>
      <c r="F12" s="337">
        <v>1000</v>
      </c>
      <c r="G12" s="337">
        <v>1000</v>
      </c>
      <c r="H12" s="337">
        <v>1000</v>
      </c>
    </row>
    <row r="13" spans="1:8" ht="20.100000000000001" customHeight="1">
      <c r="A13" s="680"/>
      <c r="B13" s="338" t="s">
        <v>929</v>
      </c>
      <c r="C13" s="309" t="s">
        <v>930</v>
      </c>
      <c r="D13" s="679">
        <v>750</v>
      </c>
      <c r="E13" s="679">
        <v>10000</v>
      </c>
      <c r="G13" s="336"/>
      <c r="H13" s="337"/>
    </row>
    <row r="14" spans="1:8" ht="30">
      <c r="A14" s="680"/>
      <c r="B14" s="337" t="s">
        <v>300</v>
      </c>
      <c r="C14" s="339" t="s">
        <v>931</v>
      </c>
      <c r="D14" s="680"/>
      <c r="E14" s="680"/>
      <c r="F14" s="337">
        <v>2000</v>
      </c>
      <c r="G14" s="337">
        <v>2000</v>
      </c>
      <c r="H14" s="337">
        <v>2000</v>
      </c>
    </row>
    <row r="15" spans="1:8" ht="20.100000000000001" customHeight="1">
      <c r="A15" s="680"/>
      <c r="B15" s="337" t="s">
        <v>305</v>
      </c>
      <c r="C15" s="339" t="s">
        <v>932</v>
      </c>
      <c r="D15" s="681"/>
      <c r="E15" s="681"/>
      <c r="F15" s="337">
        <v>500</v>
      </c>
      <c r="G15" s="337">
        <v>500</v>
      </c>
      <c r="H15" s="337">
        <v>500</v>
      </c>
    </row>
    <row r="16" spans="1:8" ht="36">
      <c r="A16" s="680"/>
      <c r="B16" s="338" t="s">
        <v>933</v>
      </c>
      <c r="C16" s="310" t="s">
        <v>934</v>
      </c>
      <c r="D16" s="679">
        <v>750</v>
      </c>
      <c r="E16" s="679">
        <v>10000</v>
      </c>
      <c r="F16" s="336"/>
      <c r="G16" s="337"/>
      <c r="H16" s="340"/>
    </row>
    <row r="17" spans="1:8" ht="20.100000000000001" customHeight="1">
      <c r="A17" s="680"/>
      <c r="B17" s="337" t="s">
        <v>300</v>
      </c>
      <c r="C17" s="339" t="s">
        <v>935</v>
      </c>
      <c r="D17" s="680"/>
      <c r="E17" s="680"/>
      <c r="F17" s="337">
        <v>1000</v>
      </c>
      <c r="G17" s="337">
        <v>1000</v>
      </c>
      <c r="H17" s="337">
        <v>1000</v>
      </c>
    </row>
    <row r="18" spans="1:8" ht="20.100000000000001" customHeight="1">
      <c r="A18" s="680"/>
      <c r="B18" s="341" t="s">
        <v>305</v>
      </c>
      <c r="C18" s="342" t="s">
        <v>936</v>
      </c>
      <c r="D18" s="681"/>
      <c r="E18" s="681"/>
      <c r="F18" s="337">
        <v>1000</v>
      </c>
      <c r="G18" s="337">
        <v>1000</v>
      </c>
      <c r="H18" s="337">
        <v>1000</v>
      </c>
    </row>
    <row r="19" spans="1:8" ht="18">
      <c r="A19" s="680"/>
      <c r="B19" s="338" t="s">
        <v>937</v>
      </c>
      <c r="C19" s="309" t="s">
        <v>938</v>
      </c>
      <c r="D19" s="679">
        <v>500</v>
      </c>
      <c r="E19" s="679">
        <v>5000</v>
      </c>
      <c r="F19" s="321"/>
      <c r="G19" s="333"/>
      <c r="H19" s="333"/>
    </row>
    <row r="20" spans="1:8" ht="30">
      <c r="A20" s="680"/>
      <c r="B20" s="337" t="s">
        <v>300</v>
      </c>
      <c r="C20" s="343" t="s">
        <v>939</v>
      </c>
      <c r="D20" s="680"/>
      <c r="E20" s="680"/>
      <c r="F20" s="439">
        <v>1500</v>
      </c>
      <c r="G20" s="439">
        <v>1500</v>
      </c>
      <c r="H20" s="439">
        <v>1500</v>
      </c>
    </row>
    <row r="21" spans="1:8" ht="20.100000000000001" customHeight="1">
      <c r="A21" s="680"/>
      <c r="B21" s="337" t="s">
        <v>305</v>
      </c>
      <c r="C21" s="339" t="s">
        <v>940</v>
      </c>
      <c r="D21" s="681"/>
      <c r="E21" s="681"/>
      <c r="F21" s="337">
        <v>1000</v>
      </c>
      <c r="G21" s="337">
        <v>1000</v>
      </c>
      <c r="H21" s="337">
        <v>1000</v>
      </c>
    </row>
    <row r="22" spans="1:8" ht="20.100000000000001" customHeight="1">
      <c r="A22" s="680"/>
      <c r="B22" s="338" t="s">
        <v>941</v>
      </c>
      <c r="C22" s="310" t="s">
        <v>942</v>
      </c>
      <c r="D22" s="679">
        <v>500</v>
      </c>
      <c r="E22" s="679">
        <v>5000</v>
      </c>
      <c r="F22" s="337"/>
      <c r="G22" s="337"/>
      <c r="H22" s="337"/>
    </row>
    <row r="23" spans="1:8" ht="45">
      <c r="A23" s="680"/>
      <c r="B23" s="337" t="s">
        <v>300</v>
      </c>
      <c r="C23" s="339" t="s">
        <v>943</v>
      </c>
      <c r="D23" s="680"/>
      <c r="E23" s="680"/>
      <c r="F23" s="337">
        <v>1500</v>
      </c>
      <c r="G23" s="337">
        <v>1500</v>
      </c>
      <c r="H23" s="337">
        <v>1500</v>
      </c>
    </row>
    <row r="24" spans="1:8" ht="30">
      <c r="A24" s="680"/>
      <c r="B24" s="337" t="s">
        <v>305</v>
      </c>
      <c r="C24" s="339" t="s">
        <v>944</v>
      </c>
      <c r="D24" s="680"/>
      <c r="E24" s="680"/>
      <c r="F24" s="337">
        <v>1000</v>
      </c>
      <c r="G24" s="337">
        <v>1000</v>
      </c>
      <c r="H24" s="337">
        <v>1000</v>
      </c>
    </row>
    <row r="25" spans="1:8" ht="20.100000000000001" customHeight="1">
      <c r="A25" s="680"/>
      <c r="B25" s="337" t="s">
        <v>927</v>
      </c>
      <c r="C25" s="331" t="s">
        <v>945</v>
      </c>
      <c r="D25" s="680"/>
      <c r="E25" s="680"/>
      <c r="F25" s="337">
        <v>200</v>
      </c>
      <c r="G25" s="337">
        <v>200</v>
      </c>
      <c r="H25" s="337">
        <v>200</v>
      </c>
    </row>
    <row r="26" spans="1:8" ht="20.100000000000001" customHeight="1">
      <c r="A26" s="680"/>
      <c r="B26" s="337" t="s">
        <v>946</v>
      </c>
      <c r="C26" s="331" t="s">
        <v>947</v>
      </c>
      <c r="D26" s="680"/>
      <c r="E26" s="680"/>
      <c r="F26" s="337">
        <v>500</v>
      </c>
      <c r="G26" s="337">
        <v>500</v>
      </c>
      <c r="H26" s="337">
        <v>500</v>
      </c>
    </row>
    <row r="27" spans="1:8" ht="30">
      <c r="A27" s="680"/>
      <c r="B27" s="337" t="s">
        <v>948</v>
      </c>
      <c r="C27" s="339" t="s">
        <v>949</v>
      </c>
      <c r="D27" s="681"/>
      <c r="E27" s="681"/>
      <c r="F27" s="337">
        <v>500</v>
      </c>
      <c r="G27" s="337">
        <v>500</v>
      </c>
      <c r="H27" s="337">
        <v>500</v>
      </c>
    </row>
    <row r="28" spans="1:8" ht="20.100000000000001" customHeight="1">
      <c r="A28" s="680"/>
      <c r="B28" s="338" t="s">
        <v>950</v>
      </c>
      <c r="C28" s="309" t="s">
        <v>951</v>
      </c>
      <c r="D28" s="679">
        <v>500</v>
      </c>
      <c r="E28" s="679">
        <v>5000</v>
      </c>
      <c r="F28" s="336"/>
      <c r="G28" s="337"/>
      <c r="H28" s="337"/>
    </row>
    <row r="29" spans="1:8" ht="30">
      <c r="A29" s="680"/>
      <c r="B29" s="337" t="s">
        <v>300</v>
      </c>
      <c r="C29" s="339" t="s">
        <v>952</v>
      </c>
      <c r="D29" s="680"/>
      <c r="E29" s="680"/>
      <c r="F29" s="337">
        <v>500</v>
      </c>
      <c r="G29" s="337">
        <v>500</v>
      </c>
      <c r="H29" s="337">
        <v>500</v>
      </c>
    </row>
    <row r="30" spans="1:8" ht="20.100000000000001" customHeight="1">
      <c r="A30" s="680"/>
      <c r="B30" s="337" t="s">
        <v>305</v>
      </c>
      <c r="C30" s="331" t="s">
        <v>953</v>
      </c>
      <c r="D30" s="680"/>
      <c r="E30" s="680"/>
      <c r="F30" s="337">
        <v>300</v>
      </c>
      <c r="G30" s="337">
        <v>300</v>
      </c>
      <c r="H30" s="337">
        <v>300</v>
      </c>
    </row>
    <row r="31" spans="1:8" ht="20.100000000000001" customHeight="1">
      <c r="A31" s="680"/>
      <c r="B31" s="337" t="s">
        <v>927</v>
      </c>
      <c r="C31" s="331" t="s">
        <v>954</v>
      </c>
      <c r="D31" s="681"/>
      <c r="E31" s="681"/>
      <c r="F31" s="337">
        <v>500</v>
      </c>
      <c r="G31" s="337">
        <v>500</v>
      </c>
      <c r="H31" s="337">
        <v>500</v>
      </c>
    </row>
    <row r="32" spans="1:8" ht="36">
      <c r="A32" s="680"/>
      <c r="B32" s="338" t="s">
        <v>955</v>
      </c>
      <c r="C32" s="310" t="s">
        <v>956</v>
      </c>
      <c r="D32" s="679">
        <v>500</v>
      </c>
      <c r="E32" s="679">
        <v>5000</v>
      </c>
      <c r="F32" s="337"/>
      <c r="G32" s="337"/>
      <c r="H32" s="337"/>
    </row>
    <row r="33" spans="1:8" ht="20.100000000000001" customHeight="1">
      <c r="A33" s="680"/>
      <c r="B33" s="337" t="s">
        <v>300</v>
      </c>
      <c r="C33" s="331" t="s">
        <v>957</v>
      </c>
      <c r="D33" s="680"/>
      <c r="E33" s="680"/>
      <c r="F33" s="337">
        <v>3000</v>
      </c>
      <c r="G33" s="337">
        <v>3000</v>
      </c>
      <c r="H33" s="337">
        <v>3000</v>
      </c>
    </row>
    <row r="34" spans="1:8" ht="20.100000000000001" customHeight="1">
      <c r="A34" s="680"/>
      <c r="B34" s="337" t="s">
        <v>305</v>
      </c>
      <c r="C34" s="331" t="s">
        <v>958</v>
      </c>
      <c r="D34" s="680"/>
      <c r="E34" s="680"/>
      <c r="F34" s="337">
        <v>2000</v>
      </c>
      <c r="G34" s="337">
        <v>2000</v>
      </c>
      <c r="H34" s="337">
        <v>2000</v>
      </c>
    </row>
    <row r="35" spans="1:8" ht="20.100000000000001" customHeight="1">
      <c r="A35" s="680"/>
      <c r="B35" s="337" t="s">
        <v>927</v>
      </c>
      <c r="C35" s="339" t="s">
        <v>959</v>
      </c>
      <c r="D35" s="681"/>
      <c r="E35" s="681"/>
      <c r="F35" s="337">
        <v>500</v>
      </c>
      <c r="G35" s="337">
        <v>500</v>
      </c>
      <c r="H35" s="337">
        <v>500</v>
      </c>
    </row>
    <row r="36" spans="1:8" ht="54">
      <c r="A36" s="680"/>
      <c r="B36" s="338" t="s">
        <v>960</v>
      </c>
      <c r="C36" s="310" t="s">
        <v>961</v>
      </c>
      <c r="D36" s="679">
        <v>360</v>
      </c>
      <c r="E36" s="679">
        <v>1000</v>
      </c>
      <c r="F36" s="336"/>
      <c r="G36" s="337"/>
      <c r="H36" s="337"/>
    </row>
    <row r="37" spans="1:8" ht="30">
      <c r="A37" s="680"/>
      <c r="B37" s="338" t="s">
        <v>962</v>
      </c>
      <c r="C37" s="440" t="s">
        <v>963</v>
      </c>
      <c r="D37" s="680"/>
      <c r="E37" s="680"/>
      <c r="F37" s="336"/>
      <c r="G37" s="337"/>
      <c r="H37" s="337"/>
    </row>
    <row r="38" spans="1:8" ht="30">
      <c r="A38" s="680"/>
      <c r="B38" s="337" t="s">
        <v>964</v>
      </c>
      <c r="C38" s="339" t="s">
        <v>965</v>
      </c>
      <c r="D38" s="680"/>
      <c r="E38" s="680"/>
      <c r="F38" s="337">
        <v>1000</v>
      </c>
      <c r="G38" s="337">
        <v>1000</v>
      </c>
      <c r="H38" s="337">
        <v>1000</v>
      </c>
    </row>
    <row r="39" spans="1:8" ht="17.25">
      <c r="A39" s="680"/>
      <c r="B39" s="337" t="s">
        <v>966</v>
      </c>
      <c r="C39" s="331" t="s">
        <v>967</v>
      </c>
      <c r="D39" s="680"/>
      <c r="E39" s="680"/>
      <c r="F39" s="337">
        <v>500</v>
      </c>
      <c r="G39" s="337">
        <v>500</v>
      </c>
      <c r="H39" s="337">
        <v>500</v>
      </c>
    </row>
    <row r="40" spans="1:8" ht="20.100000000000001" customHeight="1">
      <c r="A40" s="680"/>
      <c r="B40" s="337" t="s">
        <v>968</v>
      </c>
      <c r="C40" s="331" t="s">
        <v>969</v>
      </c>
      <c r="D40" s="680"/>
      <c r="E40" s="680"/>
      <c r="F40" s="337">
        <v>300</v>
      </c>
      <c r="G40" s="337">
        <v>300</v>
      </c>
      <c r="H40" s="337">
        <v>300</v>
      </c>
    </row>
    <row r="41" spans="1:8" ht="20.100000000000001" customHeight="1">
      <c r="A41" s="680"/>
      <c r="B41" s="337" t="s">
        <v>970</v>
      </c>
      <c r="C41" s="331" t="s">
        <v>971</v>
      </c>
      <c r="D41" s="680"/>
      <c r="E41" s="680"/>
      <c r="F41" s="337">
        <v>1000</v>
      </c>
      <c r="G41" s="337">
        <v>1000</v>
      </c>
      <c r="H41" s="337">
        <v>1000</v>
      </c>
    </row>
    <row r="42" spans="1:8" ht="20.100000000000001" customHeight="1">
      <c r="A42" s="680"/>
      <c r="B42" s="337" t="s">
        <v>972</v>
      </c>
      <c r="C42" s="331" t="s">
        <v>973</v>
      </c>
      <c r="D42" s="681"/>
      <c r="E42" s="681"/>
      <c r="F42" s="337">
        <v>500</v>
      </c>
      <c r="G42" s="337">
        <v>500</v>
      </c>
      <c r="H42" s="337">
        <v>500</v>
      </c>
    </row>
    <row r="43" spans="1:8" ht="36">
      <c r="A43" s="680"/>
      <c r="B43" s="338" t="s">
        <v>974</v>
      </c>
      <c r="C43" s="310" t="s">
        <v>975</v>
      </c>
      <c r="D43" s="679">
        <v>360</v>
      </c>
      <c r="E43" s="679">
        <v>1000</v>
      </c>
      <c r="F43" s="337"/>
      <c r="G43" s="337"/>
      <c r="H43" s="340"/>
    </row>
    <row r="44" spans="1:8" ht="20.100000000000001" customHeight="1">
      <c r="A44" s="680"/>
      <c r="B44" s="337">
        <v>1</v>
      </c>
      <c r="C44" s="339" t="s">
        <v>976</v>
      </c>
      <c r="D44" s="680"/>
      <c r="E44" s="680"/>
      <c r="F44" s="337">
        <v>1000</v>
      </c>
      <c r="G44" s="337">
        <v>1000</v>
      </c>
      <c r="H44" s="337">
        <v>1000</v>
      </c>
    </row>
    <row r="45" spans="1:8" ht="30">
      <c r="A45" s="680"/>
      <c r="B45" s="337">
        <v>2</v>
      </c>
      <c r="C45" s="339" t="s">
        <v>977</v>
      </c>
      <c r="D45" s="680"/>
      <c r="E45" s="680"/>
      <c r="F45" s="337">
        <v>1000</v>
      </c>
      <c r="G45" s="337">
        <v>1000</v>
      </c>
      <c r="H45" s="337">
        <v>1000</v>
      </c>
    </row>
    <row r="46" spans="1:8" ht="20.100000000000001" customHeight="1">
      <c r="A46" s="680"/>
      <c r="B46" s="337">
        <v>3</v>
      </c>
      <c r="C46" s="331" t="s">
        <v>978</v>
      </c>
      <c r="D46" s="680"/>
      <c r="E46" s="680"/>
      <c r="F46" s="337">
        <v>1000</v>
      </c>
      <c r="G46" s="337">
        <v>1000</v>
      </c>
      <c r="H46" s="337">
        <v>1000</v>
      </c>
    </row>
    <row r="47" spans="1:8" ht="20.100000000000001" customHeight="1">
      <c r="A47" s="681"/>
      <c r="B47" s="337">
        <v>4</v>
      </c>
      <c r="C47" s="339" t="s">
        <v>979</v>
      </c>
      <c r="D47" s="681"/>
      <c r="E47" s="681"/>
      <c r="F47" s="337">
        <v>1000</v>
      </c>
      <c r="G47" s="337">
        <v>1000</v>
      </c>
      <c r="H47" s="337">
        <v>1000</v>
      </c>
    </row>
    <row r="48" spans="1:8" ht="36">
      <c r="A48" s="679">
        <v>2</v>
      </c>
      <c r="B48" s="338"/>
      <c r="C48" s="310" t="s">
        <v>980</v>
      </c>
      <c r="D48" s="679">
        <v>360</v>
      </c>
      <c r="E48" s="679">
        <v>3000</v>
      </c>
      <c r="F48" s="337"/>
      <c r="G48" s="337"/>
      <c r="H48" s="337"/>
    </row>
    <row r="49" spans="1:8" ht="17.25">
      <c r="A49" s="680"/>
      <c r="B49" s="337" t="s">
        <v>981</v>
      </c>
      <c r="C49" s="331" t="s">
        <v>982</v>
      </c>
      <c r="D49" s="680"/>
      <c r="E49" s="680"/>
      <c r="F49" s="337">
        <v>1000</v>
      </c>
      <c r="G49" s="337">
        <v>1000</v>
      </c>
      <c r="H49" s="337">
        <v>1000</v>
      </c>
    </row>
    <row r="50" spans="1:8" ht="17.25">
      <c r="A50" s="680"/>
      <c r="B50" s="337" t="s">
        <v>983</v>
      </c>
      <c r="C50" s="331" t="s">
        <v>984</v>
      </c>
      <c r="D50" s="680"/>
      <c r="E50" s="680"/>
      <c r="F50" s="337">
        <v>500</v>
      </c>
      <c r="G50" s="337">
        <v>500</v>
      </c>
      <c r="H50" s="337">
        <v>500</v>
      </c>
    </row>
    <row r="51" spans="1:8" ht="17.25">
      <c r="A51" s="680"/>
      <c r="B51" s="337" t="s">
        <v>985</v>
      </c>
      <c r="C51" s="331" t="s">
        <v>986</v>
      </c>
      <c r="D51" s="680"/>
      <c r="E51" s="680"/>
      <c r="F51" s="337">
        <v>500</v>
      </c>
      <c r="G51" s="337">
        <v>500</v>
      </c>
      <c r="H51" s="337">
        <v>500</v>
      </c>
    </row>
    <row r="52" spans="1:8" ht="20.100000000000001" customHeight="1">
      <c r="A52" s="680"/>
      <c r="B52" s="337" t="s">
        <v>987</v>
      </c>
      <c r="C52" s="331" t="s">
        <v>988</v>
      </c>
      <c r="D52" s="680"/>
      <c r="E52" s="680"/>
      <c r="F52" s="337">
        <v>500</v>
      </c>
      <c r="G52" s="337">
        <v>500</v>
      </c>
      <c r="H52" s="337">
        <v>500</v>
      </c>
    </row>
    <row r="53" spans="1:8" ht="20.100000000000001" customHeight="1">
      <c r="A53" s="680"/>
      <c r="B53" s="337" t="s">
        <v>989</v>
      </c>
      <c r="C53" s="331" t="s">
        <v>990</v>
      </c>
      <c r="D53" s="680"/>
      <c r="E53" s="680"/>
      <c r="F53" s="337">
        <v>500</v>
      </c>
      <c r="G53" s="337">
        <v>500</v>
      </c>
      <c r="H53" s="337">
        <v>500</v>
      </c>
    </row>
    <row r="54" spans="1:8" ht="30">
      <c r="A54" s="680"/>
      <c r="B54" s="337" t="s">
        <v>991</v>
      </c>
      <c r="C54" s="339" t="s">
        <v>992</v>
      </c>
      <c r="D54" s="680"/>
      <c r="E54" s="680"/>
      <c r="F54" s="337">
        <v>1000</v>
      </c>
      <c r="G54" s="337">
        <v>1000</v>
      </c>
      <c r="H54" s="337">
        <v>1000</v>
      </c>
    </row>
    <row r="55" spans="1:8" ht="20.100000000000001" customHeight="1">
      <c r="A55" s="680"/>
      <c r="B55" s="337" t="s">
        <v>993</v>
      </c>
      <c r="C55" s="331" t="s">
        <v>994</v>
      </c>
      <c r="D55" s="680"/>
      <c r="E55" s="680"/>
      <c r="F55" s="337">
        <v>500</v>
      </c>
      <c r="G55" s="337">
        <v>500</v>
      </c>
      <c r="H55" s="337">
        <v>500</v>
      </c>
    </row>
    <row r="56" spans="1:8" ht="20.100000000000001" customHeight="1">
      <c r="A56" s="680"/>
      <c r="B56" s="337" t="s">
        <v>995</v>
      </c>
      <c r="C56" s="331" t="s">
        <v>996</v>
      </c>
      <c r="D56" s="680"/>
      <c r="E56" s="680"/>
      <c r="F56" s="337">
        <v>200</v>
      </c>
      <c r="G56" s="337">
        <v>200</v>
      </c>
      <c r="H56" s="337">
        <v>200</v>
      </c>
    </row>
    <row r="57" spans="1:8" ht="20.100000000000001" customHeight="1">
      <c r="A57" s="680"/>
      <c r="B57" s="337" t="s">
        <v>997</v>
      </c>
      <c r="C57" s="331" t="s">
        <v>998</v>
      </c>
      <c r="D57" s="680"/>
      <c r="E57" s="680"/>
      <c r="F57" s="337">
        <v>400</v>
      </c>
      <c r="G57" s="337">
        <v>400</v>
      </c>
      <c r="H57" s="337">
        <v>400</v>
      </c>
    </row>
    <row r="58" spans="1:8" ht="20.100000000000001" customHeight="1">
      <c r="A58" s="680"/>
      <c r="B58" s="337" t="s">
        <v>999</v>
      </c>
      <c r="C58" s="331" t="s">
        <v>1000</v>
      </c>
      <c r="D58" s="680"/>
      <c r="E58" s="680"/>
      <c r="F58" s="337">
        <v>400</v>
      </c>
      <c r="G58" s="337">
        <v>400</v>
      </c>
      <c r="H58" s="337">
        <v>400</v>
      </c>
    </row>
    <row r="59" spans="1:8" ht="20.100000000000001" customHeight="1">
      <c r="A59" s="680"/>
      <c r="B59" s="337" t="s">
        <v>1001</v>
      </c>
      <c r="C59" s="331" t="s">
        <v>1002</v>
      </c>
      <c r="D59" s="680"/>
      <c r="E59" s="680"/>
      <c r="F59" s="337">
        <v>800</v>
      </c>
      <c r="G59" s="337">
        <v>800</v>
      </c>
      <c r="H59" s="337">
        <v>800</v>
      </c>
    </row>
    <row r="60" spans="1:8" ht="20.100000000000001" customHeight="1">
      <c r="A60" s="680"/>
      <c r="B60" s="337" t="s">
        <v>1003</v>
      </c>
      <c r="C60" s="331" t="s">
        <v>1004</v>
      </c>
      <c r="D60" s="680"/>
      <c r="E60" s="680"/>
      <c r="F60" s="337">
        <v>500</v>
      </c>
      <c r="G60" s="337">
        <v>500</v>
      </c>
      <c r="H60" s="337">
        <v>500</v>
      </c>
    </row>
    <row r="61" spans="1:8" ht="20.100000000000001" customHeight="1">
      <c r="A61" s="680"/>
      <c r="B61" s="337" t="s">
        <v>1005</v>
      </c>
      <c r="C61" s="331" t="s">
        <v>1006</v>
      </c>
      <c r="D61" s="680"/>
      <c r="E61" s="680"/>
      <c r="F61" s="337">
        <v>200</v>
      </c>
      <c r="G61" s="337">
        <v>200</v>
      </c>
      <c r="H61" s="337">
        <v>200</v>
      </c>
    </row>
    <row r="62" spans="1:8" ht="20.100000000000001" customHeight="1">
      <c r="A62" s="681"/>
      <c r="B62" s="337" t="s">
        <v>1007</v>
      </c>
      <c r="C62" s="331" t="s">
        <v>1008</v>
      </c>
      <c r="D62" s="680"/>
      <c r="E62" s="680"/>
      <c r="F62" s="337">
        <v>200</v>
      </c>
      <c r="G62" s="337">
        <v>200</v>
      </c>
      <c r="H62" s="337">
        <v>200</v>
      </c>
    </row>
    <row r="63" spans="1:8" ht="18">
      <c r="A63" s="679">
        <v>3</v>
      </c>
      <c r="B63" s="338"/>
      <c r="C63" s="310" t="s">
        <v>1009</v>
      </c>
      <c r="D63" s="681"/>
      <c r="E63" s="681"/>
      <c r="F63" s="336"/>
      <c r="G63" s="337"/>
      <c r="H63" s="337"/>
    </row>
    <row r="64" spans="1:8" ht="17.25">
      <c r="A64" s="680"/>
      <c r="B64" s="337" t="s">
        <v>1010</v>
      </c>
      <c r="C64" s="331" t="s">
        <v>1011</v>
      </c>
      <c r="D64" s="687">
        <v>2000</v>
      </c>
      <c r="E64" s="687">
        <v>10000</v>
      </c>
      <c r="F64" s="336"/>
      <c r="G64" s="337"/>
      <c r="H64" s="337"/>
    </row>
    <row r="65" spans="1:8" ht="20.100000000000001" customHeight="1">
      <c r="A65" s="680"/>
      <c r="B65" s="337" t="s">
        <v>300</v>
      </c>
      <c r="C65" s="331" t="s">
        <v>1012</v>
      </c>
      <c r="D65" s="688"/>
      <c r="E65" s="688"/>
      <c r="F65" s="337">
        <v>5000</v>
      </c>
      <c r="G65" s="337">
        <v>5000</v>
      </c>
      <c r="H65" s="337">
        <v>5000</v>
      </c>
    </row>
    <row r="66" spans="1:8" ht="20.100000000000001" customHeight="1">
      <c r="A66" s="680"/>
      <c r="B66" s="337" t="s">
        <v>305</v>
      </c>
      <c r="C66" s="331" t="s">
        <v>1013</v>
      </c>
      <c r="D66" s="688"/>
      <c r="E66" s="688"/>
      <c r="F66" s="337">
        <v>4000</v>
      </c>
      <c r="G66" s="337">
        <v>4000</v>
      </c>
      <c r="H66" s="337">
        <v>4000</v>
      </c>
    </row>
    <row r="67" spans="1:8" ht="20.100000000000001" customHeight="1">
      <c r="A67" s="680"/>
      <c r="B67" s="337" t="s">
        <v>927</v>
      </c>
      <c r="C67" s="331" t="s">
        <v>1014</v>
      </c>
      <c r="D67" s="688"/>
      <c r="E67" s="688"/>
      <c r="F67" s="337">
        <v>3000</v>
      </c>
      <c r="G67" s="337">
        <v>3000</v>
      </c>
      <c r="H67" s="337">
        <v>3000</v>
      </c>
    </row>
    <row r="68" spans="1:8" ht="20.100000000000001" customHeight="1">
      <c r="A68" s="681"/>
      <c r="B68" s="337" t="s">
        <v>946</v>
      </c>
      <c r="C68" s="331" t="s">
        <v>1015</v>
      </c>
      <c r="D68" s="689"/>
      <c r="E68" s="689"/>
      <c r="F68" s="337">
        <v>1000</v>
      </c>
      <c r="G68" s="337">
        <v>1000</v>
      </c>
      <c r="H68" s="337">
        <v>1000</v>
      </c>
    </row>
    <row r="69" spans="1:8" ht="20.100000000000001" customHeight="1">
      <c r="A69" s="679">
        <v>4</v>
      </c>
      <c r="B69" s="338"/>
      <c r="C69" s="309" t="s">
        <v>1016</v>
      </c>
      <c r="D69" s="679">
        <v>1000</v>
      </c>
      <c r="E69" s="679">
        <v>10000</v>
      </c>
      <c r="F69" s="337"/>
      <c r="G69" s="337"/>
      <c r="H69" s="337"/>
    </row>
    <row r="70" spans="1:8" ht="17.25">
      <c r="A70" s="680"/>
      <c r="B70" s="337" t="s">
        <v>1017</v>
      </c>
      <c r="C70" s="331" t="s">
        <v>1018</v>
      </c>
      <c r="D70" s="680"/>
      <c r="E70" s="680"/>
      <c r="F70" s="337">
        <v>500</v>
      </c>
      <c r="G70" s="337">
        <v>500</v>
      </c>
      <c r="H70" s="337">
        <v>500</v>
      </c>
    </row>
    <row r="71" spans="1:8" ht="17.25">
      <c r="A71" s="680"/>
      <c r="B71" s="337" t="s">
        <v>1019</v>
      </c>
      <c r="C71" s="331" t="s">
        <v>1020</v>
      </c>
      <c r="D71" s="680"/>
      <c r="E71" s="680"/>
      <c r="F71" s="337">
        <v>10000</v>
      </c>
      <c r="G71" s="337">
        <v>10000</v>
      </c>
      <c r="H71" s="337">
        <v>10000</v>
      </c>
    </row>
    <row r="72" spans="1:8" ht="30">
      <c r="A72" s="680"/>
      <c r="B72" s="337" t="s">
        <v>1021</v>
      </c>
      <c r="C72" s="339" t="s">
        <v>1022</v>
      </c>
      <c r="D72" s="680"/>
      <c r="E72" s="680"/>
      <c r="F72" s="337">
        <v>500</v>
      </c>
      <c r="G72" s="337">
        <v>500</v>
      </c>
      <c r="H72" s="337">
        <v>500</v>
      </c>
    </row>
    <row r="73" spans="1:8" ht="17.25">
      <c r="A73" s="680"/>
      <c r="B73" s="337" t="s">
        <v>1023</v>
      </c>
      <c r="C73" s="331" t="s">
        <v>1024</v>
      </c>
      <c r="D73" s="680"/>
      <c r="E73" s="680"/>
      <c r="F73" s="337">
        <v>1000</v>
      </c>
      <c r="G73" s="337">
        <v>1000</v>
      </c>
      <c r="H73" s="337">
        <v>1000</v>
      </c>
    </row>
    <row r="74" spans="1:8" ht="17.25">
      <c r="A74" s="680"/>
      <c r="B74" s="337" t="s">
        <v>1025</v>
      </c>
      <c r="C74" s="331" t="s">
        <v>1026</v>
      </c>
      <c r="D74" s="680"/>
      <c r="E74" s="680"/>
      <c r="F74" s="337">
        <v>1000</v>
      </c>
      <c r="G74" s="337">
        <v>1000</v>
      </c>
      <c r="H74" s="337">
        <v>1000</v>
      </c>
    </row>
    <row r="75" spans="1:8" ht="30">
      <c r="A75" s="680"/>
      <c r="B75" s="337" t="s">
        <v>1027</v>
      </c>
      <c r="C75" s="339" t="s">
        <v>1028</v>
      </c>
      <c r="D75" s="680"/>
      <c r="E75" s="680"/>
      <c r="F75" s="337">
        <v>3000</v>
      </c>
      <c r="G75" s="337">
        <v>3000</v>
      </c>
      <c r="H75" s="337">
        <v>3000</v>
      </c>
    </row>
    <row r="76" spans="1:8" ht="17.25">
      <c r="A76" s="680"/>
      <c r="B76" s="337" t="s">
        <v>1029</v>
      </c>
      <c r="C76" s="331" t="s">
        <v>1030</v>
      </c>
      <c r="D76" s="680"/>
      <c r="E76" s="680"/>
      <c r="F76" s="337">
        <v>500</v>
      </c>
      <c r="G76" s="337">
        <v>500</v>
      </c>
      <c r="H76" s="337">
        <v>500</v>
      </c>
    </row>
    <row r="77" spans="1:8" ht="30">
      <c r="A77" s="680"/>
      <c r="B77" s="337" t="s">
        <v>1031</v>
      </c>
      <c r="C77" s="339" t="s">
        <v>1032</v>
      </c>
      <c r="D77" s="680"/>
      <c r="E77" s="680"/>
      <c r="F77" s="337">
        <v>1000</v>
      </c>
      <c r="G77" s="337">
        <v>1000</v>
      </c>
      <c r="H77" s="337">
        <v>1000</v>
      </c>
    </row>
    <row r="78" spans="1:8" ht="45">
      <c r="A78" s="680"/>
      <c r="B78" s="337" t="s">
        <v>1033</v>
      </c>
      <c r="C78" s="339" t="s">
        <v>1034</v>
      </c>
      <c r="D78" s="680"/>
      <c r="E78" s="680"/>
      <c r="F78" s="337">
        <v>3000</v>
      </c>
      <c r="G78" s="337">
        <v>3000</v>
      </c>
      <c r="H78" s="337">
        <v>3000</v>
      </c>
    </row>
    <row r="79" spans="1:8" ht="17.25">
      <c r="A79" s="680"/>
      <c r="B79" s="337" t="s">
        <v>1035</v>
      </c>
      <c r="C79" s="331" t="s">
        <v>1036</v>
      </c>
      <c r="D79" s="680"/>
      <c r="E79" s="680"/>
      <c r="F79" s="337">
        <v>1000</v>
      </c>
      <c r="G79" s="337">
        <v>1000</v>
      </c>
      <c r="H79" s="337">
        <v>1000</v>
      </c>
    </row>
    <row r="80" spans="1:8" ht="17.25">
      <c r="A80" s="680"/>
      <c r="B80" s="337" t="s">
        <v>1037</v>
      </c>
      <c r="C80" s="331" t="s">
        <v>1038</v>
      </c>
      <c r="D80" s="680"/>
      <c r="E80" s="680"/>
      <c r="F80" s="337">
        <v>1000</v>
      </c>
      <c r="G80" s="337">
        <v>1000</v>
      </c>
      <c r="H80" s="337">
        <v>1000</v>
      </c>
    </row>
    <row r="81" spans="1:8" ht="17.25">
      <c r="A81" s="681"/>
      <c r="B81" s="337" t="s">
        <v>1039</v>
      </c>
      <c r="C81" s="331" t="s">
        <v>1040</v>
      </c>
      <c r="D81" s="681"/>
      <c r="E81" s="681"/>
      <c r="F81" s="337">
        <v>1000</v>
      </c>
      <c r="G81" s="337">
        <v>1000</v>
      </c>
      <c r="H81" s="337">
        <v>1000</v>
      </c>
    </row>
    <row r="82" spans="1:8" ht="20.100000000000001" customHeight="1">
      <c r="A82" s="679">
        <v>5</v>
      </c>
      <c r="B82" s="338"/>
      <c r="C82" s="309" t="s">
        <v>1041</v>
      </c>
      <c r="D82" s="679">
        <v>1000</v>
      </c>
      <c r="E82" s="679">
        <v>5000</v>
      </c>
      <c r="F82" s="338"/>
      <c r="G82" s="338"/>
      <c r="H82" s="338"/>
    </row>
    <row r="83" spans="1:8" ht="20.100000000000001" customHeight="1">
      <c r="A83" s="680"/>
      <c r="B83" s="338" t="s">
        <v>1042</v>
      </c>
      <c r="C83" s="344" t="s">
        <v>1043</v>
      </c>
      <c r="D83" s="680"/>
      <c r="E83" s="680"/>
      <c r="F83" s="337"/>
      <c r="G83" s="337"/>
      <c r="H83" s="337"/>
    </row>
    <row r="84" spans="1:8" ht="20.100000000000001" customHeight="1">
      <c r="A84" s="680"/>
      <c r="B84" s="337" t="s">
        <v>300</v>
      </c>
      <c r="C84" s="331" t="s">
        <v>1044</v>
      </c>
      <c r="D84" s="680"/>
      <c r="E84" s="680"/>
      <c r="F84" s="337">
        <v>500</v>
      </c>
      <c r="G84" s="337">
        <v>500</v>
      </c>
      <c r="H84" s="337">
        <v>500</v>
      </c>
    </row>
    <row r="85" spans="1:8" ht="20.100000000000001" customHeight="1">
      <c r="A85" s="681"/>
      <c r="B85" s="337" t="s">
        <v>305</v>
      </c>
      <c r="C85" s="331" t="s">
        <v>1045</v>
      </c>
      <c r="D85" s="681"/>
      <c r="E85" s="681"/>
      <c r="F85" s="337">
        <v>1000</v>
      </c>
      <c r="G85" s="337">
        <v>1000</v>
      </c>
      <c r="H85" s="337">
        <v>1000</v>
      </c>
    </row>
    <row r="86" spans="1:8" ht="18">
      <c r="A86" s="679">
        <v>6</v>
      </c>
      <c r="B86" s="338"/>
      <c r="C86" s="309" t="s">
        <v>1046</v>
      </c>
      <c r="D86" s="679">
        <v>1000</v>
      </c>
      <c r="E86" s="679">
        <v>10000</v>
      </c>
      <c r="F86" s="338"/>
      <c r="G86" s="338"/>
      <c r="H86" s="338"/>
    </row>
    <row r="87" spans="1:8" ht="30">
      <c r="A87" s="680"/>
      <c r="B87" s="337"/>
      <c r="C87" s="345" t="s">
        <v>1047</v>
      </c>
      <c r="D87" s="680"/>
      <c r="E87" s="680"/>
      <c r="F87" s="337"/>
      <c r="G87" s="337"/>
      <c r="H87" s="337"/>
    </row>
    <row r="88" spans="1:8" ht="17.25">
      <c r="A88" s="680"/>
      <c r="B88" s="337" t="s">
        <v>1048</v>
      </c>
      <c r="C88" s="331" t="s">
        <v>1049</v>
      </c>
      <c r="D88" s="680"/>
      <c r="E88" s="680"/>
      <c r="F88" s="337">
        <v>2000</v>
      </c>
      <c r="G88" s="337">
        <v>2000</v>
      </c>
      <c r="H88" s="337">
        <v>2000</v>
      </c>
    </row>
    <row r="89" spans="1:8" ht="17.25">
      <c r="A89" s="680"/>
      <c r="B89" s="337" t="s">
        <v>1050</v>
      </c>
      <c r="C89" s="339" t="s">
        <v>1051</v>
      </c>
      <c r="D89" s="680"/>
      <c r="E89" s="680"/>
      <c r="F89" s="337">
        <v>1500</v>
      </c>
      <c r="G89" s="337">
        <v>1500</v>
      </c>
      <c r="H89" s="337">
        <v>1500</v>
      </c>
    </row>
    <row r="90" spans="1:8" ht="30">
      <c r="A90" s="680"/>
      <c r="B90" s="337" t="s">
        <v>1052</v>
      </c>
      <c r="C90" s="339" t="s">
        <v>1053</v>
      </c>
      <c r="D90" s="680"/>
      <c r="E90" s="680"/>
      <c r="F90" s="337">
        <v>1000</v>
      </c>
      <c r="G90" s="337">
        <v>1000</v>
      </c>
      <c r="H90" s="337">
        <v>1000</v>
      </c>
    </row>
    <row r="91" spans="1:8" ht="17.25">
      <c r="A91" s="680"/>
      <c r="B91" s="337" t="s">
        <v>1054</v>
      </c>
      <c r="C91" s="339" t="s">
        <v>1055</v>
      </c>
      <c r="D91" s="681"/>
      <c r="E91" s="681"/>
      <c r="F91" s="337">
        <v>600</v>
      </c>
      <c r="G91" s="337">
        <v>600</v>
      </c>
      <c r="H91" s="337">
        <v>600</v>
      </c>
    </row>
    <row r="92" spans="1:8" ht="30">
      <c r="A92" s="680"/>
      <c r="B92" s="337" t="s">
        <v>1056</v>
      </c>
      <c r="C92" s="440" t="s">
        <v>1057</v>
      </c>
      <c r="D92" s="679">
        <v>1000</v>
      </c>
      <c r="E92" s="679">
        <v>10000</v>
      </c>
      <c r="F92" s="337"/>
      <c r="G92" s="337"/>
      <c r="H92" s="337"/>
    </row>
    <row r="93" spans="1:8" ht="20.100000000000001" customHeight="1">
      <c r="A93" s="680"/>
      <c r="B93" s="337" t="s">
        <v>300</v>
      </c>
      <c r="C93" s="331" t="s">
        <v>1058</v>
      </c>
      <c r="D93" s="680"/>
      <c r="E93" s="680"/>
      <c r="F93" s="337">
        <v>500</v>
      </c>
      <c r="G93" s="337">
        <v>500</v>
      </c>
      <c r="H93" s="337">
        <v>500</v>
      </c>
    </row>
    <row r="94" spans="1:8" ht="20.100000000000001" customHeight="1">
      <c r="A94" s="681"/>
      <c r="B94" s="337" t="s">
        <v>305</v>
      </c>
      <c r="C94" s="331" t="s">
        <v>1059</v>
      </c>
      <c r="D94" s="681"/>
      <c r="E94" s="681"/>
      <c r="F94" s="337">
        <v>1000</v>
      </c>
      <c r="G94" s="337">
        <v>1000</v>
      </c>
      <c r="H94" s="337">
        <v>1000</v>
      </c>
    </row>
    <row r="95" spans="1:8" ht="20.100000000000001" customHeight="1">
      <c r="A95" s="679">
        <v>7</v>
      </c>
      <c r="B95" s="338"/>
      <c r="C95" s="309" t="s">
        <v>1060</v>
      </c>
      <c r="D95" s="679">
        <v>1000</v>
      </c>
      <c r="E95" s="679">
        <v>10000</v>
      </c>
      <c r="F95" s="338"/>
      <c r="G95" s="338"/>
      <c r="H95" s="338"/>
    </row>
    <row r="96" spans="1:8" ht="30">
      <c r="A96" s="681"/>
      <c r="B96" s="337" t="s">
        <v>1061</v>
      </c>
      <c r="C96" s="339" t="s">
        <v>1062</v>
      </c>
      <c r="D96" s="681"/>
      <c r="E96" s="681"/>
      <c r="F96" s="337">
        <v>2000</v>
      </c>
      <c r="G96" s="337">
        <v>2000</v>
      </c>
      <c r="H96" s="337">
        <v>2000</v>
      </c>
    </row>
    <row r="97" spans="1:8" ht="72">
      <c r="A97" s="679">
        <v>8</v>
      </c>
      <c r="B97" s="338"/>
      <c r="C97" s="310" t="s">
        <v>1063</v>
      </c>
      <c r="D97" s="679">
        <v>1000</v>
      </c>
      <c r="E97" s="679">
        <v>50000</v>
      </c>
      <c r="F97" s="338"/>
      <c r="G97" s="338"/>
      <c r="H97" s="338"/>
    </row>
    <row r="98" spans="1:8" ht="20.100000000000001" customHeight="1">
      <c r="A98" s="680"/>
      <c r="B98" s="337" t="s">
        <v>1064</v>
      </c>
      <c r="C98" s="339" t="s">
        <v>1065</v>
      </c>
      <c r="D98" s="680"/>
      <c r="E98" s="680"/>
      <c r="F98" s="337">
        <v>5000</v>
      </c>
      <c r="G98" s="337">
        <v>5000</v>
      </c>
      <c r="H98" s="337">
        <v>5000</v>
      </c>
    </row>
    <row r="99" spans="1:8" ht="20.100000000000001" customHeight="1">
      <c r="A99" s="680"/>
      <c r="B99" s="337" t="s">
        <v>1066</v>
      </c>
      <c r="C99" s="339" t="s">
        <v>1067</v>
      </c>
      <c r="D99" s="680"/>
      <c r="E99" s="680"/>
      <c r="F99" s="337">
        <v>2000</v>
      </c>
      <c r="G99" s="337">
        <v>2000</v>
      </c>
      <c r="H99" s="337">
        <v>2000</v>
      </c>
    </row>
    <row r="100" spans="1:8" ht="20.100000000000001" customHeight="1">
      <c r="A100" s="680"/>
      <c r="B100" s="337" t="s">
        <v>1068</v>
      </c>
      <c r="C100" s="339" t="s">
        <v>1069</v>
      </c>
      <c r="D100" s="680"/>
      <c r="E100" s="680"/>
      <c r="F100" s="337">
        <v>1000</v>
      </c>
      <c r="G100" s="337">
        <v>1000</v>
      </c>
      <c r="H100" s="337">
        <v>1000</v>
      </c>
    </row>
    <row r="101" spans="1:8" ht="20.100000000000001" customHeight="1">
      <c r="A101" s="680"/>
      <c r="B101" s="337" t="s">
        <v>1070</v>
      </c>
      <c r="C101" s="339" t="s">
        <v>1071</v>
      </c>
      <c r="D101" s="680"/>
      <c r="E101" s="680"/>
      <c r="F101" s="337">
        <v>500</v>
      </c>
      <c r="G101" s="337">
        <v>500</v>
      </c>
      <c r="H101" s="337">
        <v>500</v>
      </c>
    </row>
    <row r="102" spans="1:8" ht="20.100000000000001" customHeight="1">
      <c r="A102" s="680"/>
      <c r="B102" s="337" t="s">
        <v>1072</v>
      </c>
      <c r="C102" s="331" t="s">
        <v>1073</v>
      </c>
      <c r="D102" s="680"/>
      <c r="E102" s="680"/>
      <c r="F102" s="337">
        <v>500</v>
      </c>
      <c r="G102" s="337">
        <v>500</v>
      </c>
      <c r="H102" s="337">
        <v>500</v>
      </c>
    </row>
    <row r="103" spans="1:8" ht="20.100000000000001" customHeight="1">
      <c r="A103" s="680"/>
      <c r="B103" s="337" t="s">
        <v>1074</v>
      </c>
      <c r="C103" s="339" t="s">
        <v>1075</v>
      </c>
      <c r="D103" s="681"/>
      <c r="E103" s="681"/>
      <c r="F103" s="337">
        <v>1500</v>
      </c>
      <c r="G103" s="337">
        <v>1500</v>
      </c>
      <c r="H103" s="337">
        <v>1500</v>
      </c>
    </row>
    <row r="104" spans="1:8" ht="18">
      <c r="A104" s="680"/>
      <c r="B104" s="338" t="s">
        <v>1076</v>
      </c>
      <c r="C104" s="310" t="s">
        <v>1077</v>
      </c>
      <c r="D104" s="679">
        <v>500</v>
      </c>
      <c r="E104" s="679">
        <v>10000</v>
      </c>
      <c r="F104" s="338"/>
      <c r="G104" s="338"/>
      <c r="H104" s="338"/>
    </row>
    <row r="105" spans="1:8" ht="30">
      <c r="A105" s="680"/>
      <c r="B105" s="337" t="s">
        <v>300</v>
      </c>
      <c r="C105" s="339" t="s">
        <v>1078</v>
      </c>
      <c r="D105" s="680"/>
      <c r="E105" s="680"/>
      <c r="F105" s="337">
        <v>1000</v>
      </c>
      <c r="G105" s="337">
        <v>1000</v>
      </c>
      <c r="H105" s="337">
        <v>1000</v>
      </c>
    </row>
    <row r="106" spans="1:8" ht="17.25">
      <c r="A106" s="681"/>
      <c r="B106" s="337" t="s">
        <v>305</v>
      </c>
      <c r="C106" s="339" t="s">
        <v>1079</v>
      </c>
      <c r="D106" s="680"/>
      <c r="E106" s="680"/>
      <c r="F106" s="337">
        <v>500</v>
      </c>
      <c r="G106" s="337">
        <v>500</v>
      </c>
      <c r="H106" s="337">
        <v>500</v>
      </c>
    </row>
    <row r="107" spans="1:8" ht="20.100000000000001" customHeight="1">
      <c r="A107" s="679">
        <v>9</v>
      </c>
      <c r="B107" s="338"/>
      <c r="C107" s="309" t="s">
        <v>1080</v>
      </c>
      <c r="D107" s="681"/>
      <c r="E107" s="681"/>
      <c r="F107" s="337"/>
      <c r="G107" s="337"/>
      <c r="H107" s="337"/>
    </row>
    <row r="108" spans="1:8" ht="60">
      <c r="A108" s="680"/>
      <c r="B108" s="337"/>
      <c r="C108" s="339" t="s">
        <v>1081</v>
      </c>
      <c r="D108" s="687">
        <v>400</v>
      </c>
      <c r="E108" s="687">
        <v>7000</v>
      </c>
      <c r="F108" s="337"/>
      <c r="G108" s="337"/>
      <c r="H108" s="337"/>
    </row>
    <row r="109" spans="1:8" ht="18">
      <c r="A109" s="680"/>
      <c r="B109" s="338" t="s">
        <v>1082</v>
      </c>
      <c r="C109" s="309" t="s">
        <v>1083</v>
      </c>
      <c r="D109" s="688"/>
      <c r="E109" s="688"/>
      <c r="F109" s="337"/>
      <c r="G109" s="337"/>
      <c r="H109" s="337"/>
    </row>
    <row r="110" spans="1:8" ht="17.25">
      <c r="A110" s="680"/>
      <c r="B110" s="337" t="s">
        <v>927</v>
      </c>
      <c r="C110" s="331" t="s">
        <v>1084</v>
      </c>
      <c r="D110" s="688"/>
      <c r="E110" s="688"/>
      <c r="F110" s="337">
        <v>1000</v>
      </c>
      <c r="G110" s="337">
        <v>1000</v>
      </c>
      <c r="H110" s="337">
        <v>1000</v>
      </c>
    </row>
    <row r="111" spans="1:8" ht="17.25">
      <c r="A111" s="680"/>
      <c r="B111" s="337" t="s">
        <v>946</v>
      </c>
      <c r="C111" s="331" t="s">
        <v>1085</v>
      </c>
      <c r="D111" s="688"/>
      <c r="E111" s="688"/>
      <c r="F111" s="337">
        <v>500</v>
      </c>
      <c r="G111" s="337">
        <v>500</v>
      </c>
      <c r="H111" s="337">
        <v>500</v>
      </c>
    </row>
    <row r="112" spans="1:8" ht="20.100000000000001" customHeight="1">
      <c r="A112" s="680"/>
      <c r="B112" s="338" t="s">
        <v>1086</v>
      </c>
      <c r="C112" s="309" t="s">
        <v>1087</v>
      </c>
      <c r="D112" s="688"/>
      <c r="E112" s="688"/>
      <c r="F112" s="337"/>
      <c r="G112" s="337"/>
      <c r="H112" s="337"/>
    </row>
    <row r="113" spans="1:8" ht="17.25">
      <c r="A113" s="680"/>
      <c r="B113" s="337" t="s">
        <v>300</v>
      </c>
      <c r="C113" s="331" t="s">
        <v>1088</v>
      </c>
      <c r="D113" s="689"/>
      <c r="E113" s="689"/>
      <c r="F113" s="337">
        <v>1000</v>
      </c>
      <c r="G113" s="337">
        <v>1000</v>
      </c>
      <c r="H113" s="337">
        <v>1000</v>
      </c>
    </row>
    <row r="114" spans="1:8" ht="45">
      <c r="A114" s="680"/>
      <c r="B114" s="337" t="s">
        <v>305</v>
      </c>
      <c r="C114" s="339" t="s">
        <v>1089</v>
      </c>
      <c r="D114" s="687" t="s">
        <v>1090</v>
      </c>
      <c r="E114" s="687" t="s">
        <v>1091</v>
      </c>
      <c r="F114" s="337" t="s">
        <v>1092</v>
      </c>
      <c r="G114" s="337" t="s">
        <v>1092</v>
      </c>
      <c r="H114" s="337" t="s">
        <v>1092</v>
      </c>
    </row>
    <row r="115" spans="1:8" ht="17.25">
      <c r="A115" s="680"/>
      <c r="B115" s="337" t="s">
        <v>927</v>
      </c>
      <c r="C115" s="339" t="s">
        <v>1093</v>
      </c>
      <c r="D115" s="688"/>
      <c r="E115" s="688"/>
      <c r="F115" s="337">
        <v>200</v>
      </c>
      <c r="G115" s="337">
        <v>200</v>
      </c>
      <c r="H115" s="337">
        <v>200</v>
      </c>
    </row>
    <row r="116" spans="1:8" ht="18">
      <c r="A116" s="680"/>
      <c r="B116" s="338" t="s">
        <v>1094</v>
      </c>
      <c r="C116" s="309" t="s">
        <v>1095</v>
      </c>
      <c r="D116" s="688"/>
      <c r="E116" s="688"/>
      <c r="F116" s="337"/>
      <c r="G116" s="337"/>
      <c r="H116" s="337"/>
    </row>
    <row r="117" spans="1:8" ht="20.100000000000001" customHeight="1">
      <c r="A117" s="680"/>
      <c r="B117" s="337" t="s">
        <v>300</v>
      </c>
      <c r="C117" s="331" t="s">
        <v>1096</v>
      </c>
      <c r="D117" s="688"/>
      <c r="E117" s="688"/>
      <c r="F117" s="337">
        <v>500</v>
      </c>
      <c r="G117" s="337">
        <v>500</v>
      </c>
      <c r="H117" s="337">
        <v>500</v>
      </c>
    </row>
    <row r="118" spans="1:8" ht="20.100000000000001" customHeight="1">
      <c r="A118" s="680"/>
      <c r="B118" s="337" t="s">
        <v>305</v>
      </c>
      <c r="C118" s="331" t="s">
        <v>1097</v>
      </c>
      <c r="D118" s="688"/>
      <c r="E118" s="688"/>
      <c r="F118" s="337">
        <v>300</v>
      </c>
      <c r="G118" s="337">
        <v>300</v>
      </c>
      <c r="H118" s="337">
        <v>300</v>
      </c>
    </row>
    <row r="119" spans="1:8" ht="20.100000000000001" customHeight="1">
      <c r="A119" s="680"/>
      <c r="B119" s="337" t="s">
        <v>927</v>
      </c>
      <c r="C119" s="331" t="s">
        <v>1098</v>
      </c>
      <c r="D119" s="688"/>
      <c r="E119" s="688"/>
      <c r="F119" s="337">
        <v>800</v>
      </c>
      <c r="G119" s="337">
        <v>800</v>
      </c>
      <c r="H119" s="337">
        <v>800</v>
      </c>
    </row>
    <row r="120" spans="1:8" ht="20.100000000000001" customHeight="1">
      <c r="A120" s="680"/>
      <c r="B120" s="338" t="s">
        <v>948</v>
      </c>
      <c r="C120" s="344" t="s">
        <v>1099</v>
      </c>
      <c r="D120" s="688"/>
      <c r="E120" s="688"/>
      <c r="F120" s="337"/>
      <c r="G120" s="337"/>
      <c r="H120" s="337"/>
    </row>
    <row r="121" spans="1:8" ht="20.100000000000001" customHeight="1">
      <c r="A121" s="680"/>
      <c r="B121" s="337"/>
      <c r="C121" s="331" t="s">
        <v>1100</v>
      </c>
      <c r="D121" s="688"/>
      <c r="E121" s="688"/>
      <c r="F121" s="337">
        <v>500</v>
      </c>
      <c r="G121" s="337">
        <v>500</v>
      </c>
      <c r="H121" s="337">
        <v>500</v>
      </c>
    </row>
    <row r="122" spans="1:8" ht="20.100000000000001" customHeight="1">
      <c r="A122" s="680"/>
      <c r="B122" s="337"/>
      <c r="C122" s="331" t="s">
        <v>1101</v>
      </c>
      <c r="D122" s="688"/>
      <c r="E122" s="688"/>
      <c r="F122" s="337">
        <v>800</v>
      </c>
      <c r="G122" s="337">
        <v>800</v>
      </c>
      <c r="H122" s="337">
        <v>800</v>
      </c>
    </row>
    <row r="123" spans="1:8" ht="20.100000000000001" customHeight="1">
      <c r="A123" s="681"/>
      <c r="B123" s="337"/>
      <c r="C123" s="331" t="s">
        <v>1102</v>
      </c>
      <c r="D123" s="689"/>
      <c r="E123" s="689"/>
      <c r="F123" s="337">
        <v>300</v>
      </c>
      <c r="G123" s="337">
        <v>300</v>
      </c>
      <c r="H123" s="337">
        <v>300</v>
      </c>
    </row>
    <row r="124" spans="1:8" ht="20.100000000000001" customHeight="1">
      <c r="A124" s="436"/>
      <c r="B124" s="337"/>
      <c r="C124" s="331" t="s">
        <v>1376</v>
      </c>
      <c r="D124" s="438"/>
      <c r="E124" s="438"/>
      <c r="F124" s="337"/>
      <c r="G124" s="337">
        <v>1000</v>
      </c>
      <c r="H124" s="337">
        <v>1000</v>
      </c>
    </row>
    <row r="125" spans="1:8" ht="54">
      <c r="A125" s="679">
        <v>10</v>
      </c>
      <c r="B125" s="338"/>
      <c r="C125" s="310" t="s">
        <v>1103</v>
      </c>
      <c r="D125" s="679">
        <v>500</v>
      </c>
      <c r="E125" s="679">
        <v>10000</v>
      </c>
      <c r="F125" s="337"/>
      <c r="G125" s="337"/>
      <c r="H125" s="337"/>
    </row>
    <row r="126" spans="1:8" ht="17.25">
      <c r="A126" s="680"/>
      <c r="B126" s="337" t="s">
        <v>1104</v>
      </c>
      <c r="C126" s="331" t="s">
        <v>1105</v>
      </c>
      <c r="D126" s="680"/>
      <c r="E126" s="680"/>
      <c r="F126" s="337">
        <v>1000</v>
      </c>
      <c r="G126" s="337">
        <v>1000</v>
      </c>
      <c r="H126" s="337">
        <v>1000</v>
      </c>
    </row>
    <row r="127" spans="1:8" ht="17.25">
      <c r="A127" s="681"/>
      <c r="B127" s="337" t="s">
        <v>1106</v>
      </c>
      <c r="C127" s="331" t="s">
        <v>1107</v>
      </c>
      <c r="D127" s="681"/>
      <c r="E127" s="681"/>
      <c r="F127" s="337">
        <v>500</v>
      </c>
      <c r="G127" s="337">
        <v>500</v>
      </c>
      <c r="H127" s="337">
        <v>500</v>
      </c>
    </row>
    <row r="128" spans="1:8" ht="72">
      <c r="A128" s="679">
        <v>11</v>
      </c>
      <c r="B128" s="338"/>
      <c r="C128" s="310" t="s">
        <v>1108</v>
      </c>
      <c r="D128" s="679">
        <v>360</v>
      </c>
      <c r="E128" s="679">
        <v>1500</v>
      </c>
      <c r="F128" s="337"/>
      <c r="G128" s="337"/>
      <c r="H128" s="337"/>
    </row>
    <row r="129" spans="1:8" ht="17.25">
      <c r="A129" s="680"/>
      <c r="B129" s="337" t="s">
        <v>1109</v>
      </c>
      <c r="C129" s="331" t="s">
        <v>1110</v>
      </c>
      <c r="D129" s="680"/>
      <c r="E129" s="680"/>
      <c r="F129" s="337">
        <v>500</v>
      </c>
      <c r="G129" s="337">
        <v>500</v>
      </c>
      <c r="H129" s="337">
        <v>500</v>
      </c>
    </row>
    <row r="130" spans="1:8" ht="30">
      <c r="A130" s="680"/>
      <c r="B130" s="337" t="s">
        <v>1111</v>
      </c>
      <c r="C130" s="339" t="s">
        <v>1112</v>
      </c>
      <c r="D130" s="680"/>
      <c r="E130" s="680"/>
      <c r="F130" s="337">
        <v>500</v>
      </c>
      <c r="G130" s="337">
        <v>500</v>
      </c>
      <c r="H130" s="337">
        <v>500</v>
      </c>
    </row>
    <row r="131" spans="1:8" ht="20.100000000000001" customHeight="1">
      <c r="A131" s="680"/>
      <c r="B131" s="337" t="s">
        <v>1113</v>
      </c>
      <c r="C131" s="331" t="s">
        <v>1114</v>
      </c>
      <c r="D131" s="680"/>
      <c r="E131" s="680"/>
      <c r="F131" s="337">
        <v>200</v>
      </c>
      <c r="G131" s="337">
        <v>200</v>
      </c>
      <c r="H131" s="337">
        <v>200</v>
      </c>
    </row>
    <row r="132" spans="1:8" ht="20.100000000000001" customHeight="1">
      <c r="A132" s="681"/>
      <c r="B132" s="337" t="s">
        <v>1115</v>
      </c>
      <c r="C132" s="331" t="s">
        <v>1116</v>
      </c>
      <c r="D132" s="681"/>
      <c r="E132" s="681"/>
      <c r="F132" s="337">
        <v>500</v>
      </c>
      <c r="G132" s="337">
        <v>500</v>
      </c>
      <c r="H132" s="337">
        <v>500</v>
      </c>
    </row>
    <row r="133" spans="1:8" ht="18">
      <c r="A133" s="679">
        <v>12</v>
      </c>
      <c r="B133" s="338"/>
      <c r="C133" s="309" t="s">
        <v>1117</v>
      </c>
      <c r="D133" s="679">
        <v>5000</v>
      </c>
      <c r="E133" s="679">
        <v>50000</v>
      </c>
      <c r="F133" s="337"/>
      <c r="G133" s="337"/>
      <c r="H133" s="337"/>
    </row>
    <row r="134" spans="1:8" ht="30">
      <c r="A134" s="680"/>
      <c r="B134" s="337" t="s">
        <v>1118</v>
      </c>
      <c r="C134" s="339" t="s">
        <v>1119</v>
      </c>
      <c r="D134" s="680"/>
      <c r="E134" s="680"/>
      <c r="F134" s="337">
        <v>10000</v>
      </c>
      <c r="G134" s="337">
        <v>10000</v>
      </c>
      <c r="H134" s="337">
        <v>10000</v>
      </c>
    </row>
    <row r="135" spans="1:8" ht="17.25">
      <c r="A135" s="680"/>
      <c r="B135" s="337" t="s">
        <v>1120</v>
      </c>
      <c r="C135" s="339" t="s">
        <v>1121</v>
      </c>
      <c r="D135" s="680"/>
      <c r="E135" s="680"/>
      <c r="F135" s="337">
        <v>10000</v>
      </c>
      <c r="G135" s="337">
        <v>10000</v>
      </c>
      <c r="H135" s="337">
        <v>10000</v>
      </c>
    </row>
    <row r="136" spans="1:8" ht="17.25">
      <c r="A136" s="680"/>
      <c r="B136" s="337" t="s">
        <v>1122</v>
      </c>
      <c r="C136" s="339" t="s">
        <v>1123</v>
      </c>
      <c r="D136" s="680"/>
      <c r="E136" s="680"/>
      <c r="F136" s="337">
        <v>8000</v>
      </c>
      <c r="G136" s="337">
        <v>8000</v>
      </c>
      <c r="H136" s="337">
        <v>8000</v>
      </c>
    </row>
    <row r="137" spans="1:8" ht="20.100000000000001" customHeight="1">
      <c r="A137" s="680"/>
      <c r="B137" s="337" t="s">
        <v>1124</v>
      </c>
      <c r="C137" s="339" t="s">
        <v>1125</v>
      </c>
      <c r="D137" s="680"/>
      <c r="E137" s="680"/>
      <c r="F137" s="337">
        <v>6000</v>
      </c>
      <c r="G137" s="337">
        <v>6000</v>
      </c>
      <c r="H137" s="337">
        <v>6000</v>
      </c>
    </row>
    <row r="138" spans="1:8" ht="20.100000000000001" customHeight="1">
      <c r="A138" s="680"/>
      <c r="B138" s="337" t="s">
        <v>1126</v>
      </c>
      <c r="C138" s="339" t="s">
        <v>1127</v>
      </c>
      <c r="D138" s="680"/>
      <c r="E138" s="680"/>
      <c r="F138" s="337">
        <v>8000</v>
      </c>
      <c r="G138" s="337">
        <v>8000</v>
      </c>
      <c r="H138" s="337">
        <v>8000</v>
      </c>
    </row>
    <row r="139" spans="1:8" ht="20.100000000000001" customHeight="1">
      <c r="A139" s="680"/>
      <c r="B139" s="337" t="s">
        <v>1128</v>
      </c>
      <c r="C139" s="339" t="s">
        <v>1129</v>
      </c>
      <c r="D139" s="680"/>
      <c r="E139" s="680"/>
      <c r="F139" s="337">
        <v>7000</v>
      </c>
      <c r="G139" s="337">
        <v>7000</v>
      </c>
      <c r="H139" s="337">
        <v>7000</v>
      </c>
    </row>
    <row r="140" spans="1:8" ht="20.100000000000001" customHeight="1">
      <c r="A140" s="680"/>
      <c r="B140" s="337" t="s">
        <v>1130</v>
      </c>
      <c r="C140" s="339" t="s">
        <v>1131</v>
      </c>
      <c r="D140" s="680"/>
      <c r="E140" s="680"/>
      <c r="F140" s="337">
        <v>6000</v>
      </c>
      <c r="G140" s="337">
        <v>6000</v>
      </c>
      <c r="H140" s="337">
        <v>6000</v>
      </c>
    </row>
    <row r="141" spans="1:8" ht="20.100000000000001" customHeight="1">
      <c r="A141" s="680"/>
      <c r="B141" s="337" t="s">
        <v>1132</v>
      </c>
      <c r="C141" s="331" t="s">
        <v>1133</v>
      </c>
      <c r="D141" s="680"/>
      <c r="E141" s="680"/>
      <c r="F141" s="337">
        <v>2000</v>
      </c>
      <c r="G141" s="337">
        <v>2000</v>
      </c>
      <c r="H141" s="337">
        <v>2000</v>
      </c>
    </row>
    <row r="142" spans="1:8" ht="20.100000000000001" customHeight="1">
      <c r="A142" s="680"/>
      <c r="B142" s="337" t="s">
        <v>1134</v>
      </c>
      <c r="C142" s="331" t="s">
        <v>1135</v>
      </c>
      <c r="D142" s="680"/>
      <c r="E142" s="680"/>
      <c r="F142" s="337">
        <v>5000</v>
      </c>
      <c r="G142" s="337">
        <v>5000</v>
      </c>
      <c r="H142" s="337">
        <v>5000</v>
      </c>
    </row>
    <row r="143" spans="1:8" ht="20.100000000000001" customHeight="1">
      <c r="A143" s="681"/>
      <c r="B143" s="337" t="s">
        <v>1136</v>
      </c>
      <c r="C143" s="331" t="s">
        <v>1137</v>
      </c>
      <c r="D143" s="681"/>
      <c r="E143" s="681"/>
      <c r="F143" s="337">
        <v>1000</v>
      </c>
      <c r="G143" s="337">
        <v>1000</v>
      </c>
      <c r="H143" s="337">
        <v>1000</v>
      </c>
    </row>
    <row r="144" spans="1:8" ht="18">
      <c r="A144" s="679">
        <v>13</v>
      </c>
      <c r="B144" s="338"/>
      <c r="C144" s="309" t="s">
        <v>1138</v>
      </c>
      <c r="D144" s="679">
        <v>1500</v>
      </c>
      <c r="E144" s="679">
        <v>5000</v>
      </c>
      <c r="F144" s="337"/>
      <c r="G144" s="337"/>
      <c r="H144" s="337"/>
    </row>
    <row r="145" spans="1:8" ht="30">
      <c r="A145" s="680"/>
      <c r="B145" s="337" t="s">
        <v>1139</v>
      </c>
      <c r="C145" s="339" t="s">
        <v>1140</v>
      </c>
      <c r="D145" s="680"/>
      <c r="E145" s="680"/>
      <c r="F145" s="337">
        <v>3000</v>
      </c>
      <c r="G145" s="337">
        <v>3000</v>
      </c>
      <c r="H145" s="337">
        <v>3000</v>
      </c>
    </row>
    <row r="146" spans="1:8" ht="20.100000000000001" customHeight="1">
      <c r="A146" s="680"/>
      <c r="B146" s="337" t="s">
        <v>1141</v>
      </c>
      <c r="C146" s="331" t="s">
        <v>1142</v>
      </c>
      <c r="D146" s="680"/>
      <c r="E146" s="680"/>
      <c r="F146" s="337">
        <v>500</v>
      </c>
      <c r="G146" s="337">
        <v>500</v>
      </c>
      <c r="H146" s="337">
        <v>500</v>
      </c>
    </row>
    <row r="147" spans="1:8" ht="20.100000000000001" customHeight="1">
      <c r="A147" s="680"/>
      <c r="B147" s="337" t="s">
        <v>1143</v>
      </c>
      <c r="C147" s="331" t="s">
        <v>1144</v>
      </c>
      <c r="D147" s="680"/>
      <c r="E147" s="680"/>
      <c r="F147" s="337">
        <v>500</v>
      </c>
      <c r="G147" s="337">
        <v>500</v>
      </c>
      <c r="H147" s="337">
        <v>500</v>
      </c>
    </row>
    <row r="148" spans="1:8" ht="20.100000000000001" customHeight="1">
      <c r="A148" s="680"/>
      <c r="B148" s="337" t="s">
        <v>1145</v>
      </c>
      <c r="C148" s="331" t="s">
        <v>1146</v>
      </c>
      <c r="D148" s="680"/>
      <c r="E148" s="680"/>
      <c r="F148" s="337">
        <v>1000</v>
      </c>
      <c r="G148" s="337">
        <v>1000</v>
      </c>
      <c r="H148" s="337">
        <v>1000</v>
      </c>
    </row>
    <row r="149" spans="1:8" ht="20.100000000000001" customHeight="1">
      <c r="A149" s="681"/>
      <c r="B149" s="337" t="s">
        <v>1147</v>
      </c>
      <c r="C149" s="331" t="s">
        <v>1148</v>
      </c>
      <c r="D149" s="680"/>
      <c r="E149" s="680"/>
      <c r="F149" s="337">
        <v>200</v>
      </c>
      <c r="G149" s="337">
        <v>200</v>
      </c>
      <c r="H149" s="337">
        <v>200</v>
      </c>
    </row>
    <row r="150" spans="1:8" ht="20.100000000000001" customHeight="1">
      <c r="A150" s="679">
        <v>14</v>
      </c>
      <c r="B150" s="338"/>
      <c r="C150" s="309" t="s">
        <v>1149</v>
      </c>
      <c r="D150" s="681"/>
      <c r="E150" s="681"/>
      <c r="F150" s="337"/>
      <c r="G150" s="337"/>
      <c r="H150" s="337"/>
    </row>
    <row r="151" spans="1:8" ht="30">
      <c r="A151" s="680"/>
      <c r="B151" s="346" t="s">
        <v>1150</v>
      </c>
      <c r="C151" s="440" t="s">
        <v>1151</v>
      </c>
      <c r="D151" s="687">
        <v>360</v>
      </c>
      <c r="E151" s="687">
        <v>1000</v>
      </c>
      <c r="F151" s="337"/>
      <c r="G151" s="337"/>
      <c r="H151" s="337"/>
    </row>
    <row r="152" spans="1:8" ht="20.100000000000001" customHeight="1">
      <c r="A152" s="680"/>
      <c r="B152" s="337" t="s">
        <v>300</v>
      </c>
      <c r="C152" s="331" t="s">
        <v>1152</v>
      </c>
      <c r="D152" s="688"/>
      <c r="E152" s="688"/>
      <c r="F152" s="337">
        <v>500</v>
      </c>
      <c r="G152" s="337">
        <v>500</v>
      </c>
      <c r="H152" s="337">
        <v>500</v>
      </c>
    </row>
    <row r="153" spans="1:8" ht="20.100000000000001" customHeight="1">
      <c r="A153" s="680"/>
      <c r="B153" s="337" t="s">
        <v>305</v>
      </c>
      <c r="C153" s="331" t="s">
        <v>1153</v>
      </c>
      <c r="D153" s="688"/>
      <c r="E153" s="688"/>
      <c r="F153" s="337">
        <v>600</v>
      </c>
      <c r="G153" s="337">
        <v>600</v>
      </c>
      <c r="H153" s="337">
        <v>600</v>
      </c>
    </row>
    <row r="154" spans="1:8" ht="20.100000000000001" customHeight="1">
      <c r="A154" s="680"/>
      <c r="B154" s="337" t="s">
        <v>927</v>
      </c>
      <c r="C154" s="331" t="s">
        <v>1154</v>
      </c>
      <c r="D154" s="688"/>
      <c r="E154" s="688"/>
      <c r="F154" s="337">
        <v>700</v>
      </c>
      <c r="G154" s="337">
        <v>700</v>
      </c>
      <c r="H154" s="337">
        <v>700</v>
      </c>
    </row>
    <row r="155" spans="1:8" ht="20.100000000000001" customHeight="1">
      <c r="A155" s="680"/>
      <c r="B155" s="337" t="s">
        <v>946</v>
      </c>
      <c r="C155" s="331" t="s">
        <v>1155</v>
      </c>
      <c r="D155" s="689"/>
      <c r="E155" s="689"/>
      <c r="F155" s="337">
        <v>900</v>
      </c>
      <c r="G155" s="337">
        <v>900</v>
      </c>
      <c r="H155" s="337">
        <v>900</v>
      </c>
    </row>
    <row r="156" spans="1:8" ht="17.25">
      <c r="A156" s="680"/>
      <c r="B156" s="329" t="s">
        <v>1156</v>
      </c>
      <c r="C156" s="344" t="s">
        <v>1157</v>
      </c>
      <c r="D156" s="687">
        <v>1000</v>
      </c>
      <c r="E156" s="687">
        <v>3000</v>
      </c>
      <c r="F156" s="337"/>
      <c r="G156" s="337"/>
      <c r="H156" s="337"/>
    </row>
    <row r="157" spans="1:8" ht="20.100000000000001" customHeight="1">
      <c r="A157" s="680"/>
      <c r="B157" s="330" t="s">
        <v>300</v>
      </c>
      <c r="C157" s="347" t="s">
        <v>1158</v>
      </c>
      <c r="D157" s="688"/>
      <c r="E157" s="688"/>
      <c r="F157" s="337"/>
      <c r="G157" s="337">
        <v>2000</v>
      </c>
      <c r="H157" s="337">
        <v>2000</v>
      </c>
    </row>
    <row r="158" spans="1:8" ht="20.100000000000001" customHeight="1">
      <c r="A158" s="680"/>
      <c r="B158" s="337" t="s">
        <v>305</v>
      </c>
      <c r="C158" s="331" t="s">
        <v>1159</v>
      </c>
      <c r="D158" s="688"/>
      <c r="E158" s="688"/>
      <c r="F158" s="337">
        <v>1000</v>
      </c>
      <c r="G158" s="337">
        <v>1000</v>
      </c>
      <c r="H158" s="337">
        <v>1000</v>
      </c>
    </row>
    <row r="159" spans="1:8" ht="20.100000000000001" customHeight="1">
      <c r="A159" s="681"/>
      <c r="B159" s="337" t="s">
        <v>927</v>
      </c>
      <c r="C159" s="331" t="s">
        <v>1160</v>
      </c>
      <c r="D159" s="688"/>
      <c r="E159" s="688"/>
      <c r="F159" s="337">
        <v>500</v>
      </c>
      <c r="G159" s="337">
        <v>500</v>
      </c>
      <c r="H159" s="337">
        <v>500</v>
      </c>
    </row>
    <row r="160" spans="1:8" ht="20.100000000000001" customHeight="1">
      <c r="A160" s="679">
        <v>15</v>
      </c>
      <c r="B160" s="338"/>
      <c r="C160" s="309" t="s">
        <v>1161</v>
      </c>
      <c r="D160" s="688"/>
      <c r="E160" s="688"/>
      <c r="F160" s="337"/>
      <c r="G160" s="337"/>
      <c r="H160" s="337"/>
    </row>
    <row r="161" spans="1:8" ht="17.25">
      <c r="A161" s="680"/>
      <c r="B161" s="337" t="s">
        <v>1162</v>
      </c>
      <c r="C161" s="331" t="s">
        <v>1163</v>
      </c>
      <c r="D161" s="689"/>
      <c r="E161" s="689"/>
      <c r="F161" s="337">
        <v>200</v>
      </c>
      <c r="G161" s="337">
        <v>200</v>
      </c>
      <c r="H161" s="337">
        <v>200</v>
      </c>
    </row>
    <row r="162" spans="1:8" ht="20.100000000000001" customHeight="1">
      <c r="A162" s="680"/>
      <c r="B162" s="337" t="s">
        <v>1164</v>
      </c>
      <c r="C162" s="331" t="s">
        <v>1165</v>
      </c>
      <c r="D162" s="687">
        <v>360</v>
      </c>
      <c r="E162" s="687">
        <v>1500</v>
      </c>
      <c r="F162" s="337">
        <v>200</v>
      </c>
      <c r="G162" s="337">
        <v>200</v>
      </c>
      <c r="H162" s="337">
        <v>200</v>
      </c>
    </row>
    <row r="163" spans="1:8" ht="20.100000000000001" customHeight="1">
      <c r="A163" s="680"/>
      <c r="B163" s="337" t="s">
        <v>1166</v>
      </c>
      <c r="C163" s="339" t="s">
        <v>1167</v>
      </c>
      <c r="D163" s="688"/>
      <c r="E163" s="688"/>
      <c r="F163" s="337">
        <v>200</v>
      </c>
      <c r="G163" s="337">
        <v>200</v>
      </c>
      <c r="H163" s="337">
        <v>200</v>
      </c>
    </row>
    <row r="164" spans="1:8" ht="20.100000000000001" customHeight="1">
      <c r="A164" s="680"/>
      <c r="B164" s="337" t="s">
        <v>1168</v>
      </c>
      <c r="C164" s="344" t="s">
        <v>1169</v>
      </c>
      <c r="D164" s="688"/>
      <c r="E164" s="688"/>
      <c r="F164" s="337"/>
      <c r="G164" s="337"/>
      <c r="H164" s="337"/>
    </row>
    <row r="165" spans="1:8" ht="20.100000000000001" customHeight="1">
      <c r="A165" s="680"/>
      <c r="B165" s="337" t="s">
        <v>300</v>
      </c>
      <c r="C165" s="331" t="s">
        <v>1170</v>
      </c>
      <c r="D165" s="688"/>
      <c r="E165" s="688"/>
      <c r="F165" s="337">
        <v>500</v>
      </c>
      <c r="G165" s="337">
        <v>500</v>
      </c>
      <c r="H165" s="337">
        <v>500</v>
      </c>
    </row>
    <row r="166" spans="1:8" ht="30">
      <c r="A166" s="680"/>
      <c r="B166" s="337" t="s">
        <v>305</v>
      </c>
      <c r="C166" s="339" t="s">
        <v>1171</v>
      </c>
      <c r="D166" s="688"/>
      <c r="E166" s="688"/>
      <c r="F166" s="337">
        <v>500</v>
      </c>
      <c r="G166" s="337">
        <v>500</v>
      </c>
      <c r="H166" s="337">
        <v>500</v>
      </c>
    </row>
    <row r="167" spans="1:8" ht="20.100000000000001" customHeight="1">
      <c r="A167" s="680"/>
      <c r="B167" s="338" t="s">
        <v>1172</v>
      </c>
      <c r="C167" s="344" t="s">
        <v>1173</v>
      </c>
      <c r="D167" s="688"/>
      <c r="E167" s="688"/>
      <c r="F167" s="337"/>
      <c r="G167" s="337"/>
      <c r="H167" s="337"/>
    </row>
    <row r="168" spans="1:8" ht="20.100000000000001" customHeight="1">
      <c r="A168" s="680"/>
      <c r="B168" s="337" t="s">
        <v>300</v>
      </c>
      <c r="C168" s="331" t="s">
        <v>1174</v>
      </c>
      <c r="D168" s="688"/>
      <c r="E168" s="688"/>
      <c r="F168" s="337">
        <v>300</v>
      </c>
      <c r="G168" s="337">
        <v>300</v>
      </c>
      <c r="H168" s="337">
        <v>300</v>
      </c>
    </row>
    <row r="169" spans="1:8" ht="20.100000000000001" customHeight="1">
      <c r="A169" s="680"/>
      <c r="B169" s="337" t="s">
        <v>305</v>
      </c>
      <c r="C169" s="331" t="s">
        <v>1175</v>
      </c>
      <c r="D169" s="688"/>
      <c r="E169" s="688"/>
      <c r="F169" s="337">
        <v>500</v>
      </c>
      <c r="G169" s="337">
        <v>500</v>
      </c>
      <c r="H169" s="337">
        <v>500</v>
      </c>
    </row>
    <row r="170" spans="1:8" ht="20.100000000000001" customHeight="1">
      <c r="A170" s="680"/>
      <c r="B170" s="337" t="s">
        <v>1176</v>
      </c>
      <c r="C170" s="331" t="s">
        <v>1177</v>
      </c>
      <c r="D170" s="689"/>
      <c r="E170" s="689"/>
      <c r="F170" s="337">
        <v>800</v>
      </c>
      <c r="G170" s="337">
        <v>800</v>
      </c>
      <c r="H170" s="337">
        <v>800</v>
      </c>
    </row>
    <row r="171" spans="1:8" ht="20.100000000000001" customHeight="1">
      <c r="A171" s="680"/>
      <c r="B171" s="337" t="s">
        <v>1178</v>
      </c>
      <c r="C171" s="331" t="s">
        <v>1179</v>
      </c>
      <c r="D171" s="337"/>
      <c r="E171" s="337"/>
      <c r="F171" s="337">
        <v>300</v>
      </c>
      <c r="G171" s="337">
        <v>300</v>
      </c>
      <c r="H171" s="337">
        <v>300</v>
      </c>
    </row>
    <row r="172" spans="1:8" ht="20.100000000000001" customHeight="1">
      <c r="A172" s="680"/>
      <c r="B172" s="338" t="s">
        <v>1180</v>
      </c>
      <c r="C172" s="344" t="s">
        <v>1181</v>
      </c>
      <c r="D172" s="687">
        <v>360</v>
      </c>
      <c r="E172" s="687">
        <v>1500</v>
      </c>
      <c r="F172" s="337">
        <v>300</v>
      </c>
      <c r="G172" s="337">
        <v>300</v>
      </c>
      <c r="H172" s="337">
        <v>300</v>
      </c>
    </row>
    <row r="173" spans="1:8" ht="20.100000000000001" customHeight="1">
      <c r="A173" s="680"/>
      <c r="B173" s="337" t="s">
        <v>300</v>
      </c>
      <c r="C173" s="331" t="s">
        <v>1182</v>
      </c>
      <c r="D173" s="688"/>
      <c r="E173" s="688"/>
      <c r="F173" s="337">
        <v>300</v>
      </c>
      <c r="G173" s="337">
        <v>300</v>
      </c>
      <c r="H173" s="337">
        <v>300</v>
      </c>
    </row>
    <row r="174" spans="1:8" ht="20.100000000000001" customHeight="1">
      <c r="A174" s="680"/>
      <c r="B174" s="337" t="s">
        <v>305</v>
      </c>
      <c r="C174" s="331" t="s">
        <v>1183</v>
      </c>
      <c r="D174" s="688"/>
      <c r="E174" s="688"/>
      <c r="F174" s="337">
        <v>300</v>
      </c>
      <c r="G174" s="337">
        <v>300</v>
      </c>
      <c r="H174" s="337">
        <v>300</v>
      </c>
    </row>
    <row r="175" spans="1:8" ht="20.100000000000001" customHeight="1">
      <c r="A175" s="680"/>
      <c r="B175" s="337" t="s">
        <v>927</v>
      </c>
      <c r="C175" s="331" t="s">
        <v>1184</v>
      </c>
      <c r="D175" s="688"/>
      <c r="E175" s="688"/>
      <c r="F175" s="337">
        <v>500</v>
      </c>
      <c r="G175" s="337">
        <v>500</v>
      </c>
      <c r="H175" s="337">
        <v>500</v>
      </c>
    </row>
    <row r="176" spans="1:8" ht="20.100000000000001" customHeight="1">
      <c r="A176" s="680"/>
      <c r="B176" s="337" t="s">
        <v>946</v>
      </c>
      <c r="C176" s="331" t="s">
        <v>1185</v>
      </c>
      <c r="D176" s="689"/>
      <c r="E176" s="689"/>
      <c r="F176" s="337">
        <v>500</v>
      </c>
      <c r="G176" s="337">
        <v>500</v>
      </c>
      <c r="H176" s="337">
        <v>500</v>
      </c>
    </row>
    <row r="177" spans="1:8" ht="20.100000000000001" customHeight="1">
      <c r="A177" s="680"/>
      <c r="B177" s="337" t="s">
        <v>1186</v>
      </c>
      <c r="C177" s="331" t="s">
        <v>1187</v>
      </c>
      <c r="D177" s="687">
        <v>360</v>
      </c>
      <c r="E177" s="687">
        <v>1000</v>
      </c>
      <c r="F177" s="337">
        <v>300</v>
      </c>
      <c r="G177" s="337">
        <v>300</v>
      </c>
      <c r="H177" s="337">
        <v>300</v>
      </c>
    </row>
    <row r="178" spans="1:8" ht="20.100000000000001" customHeight="1">
      <c r="A178" s="680"/>
      <c r="B178" s="337" t="s">
        <v>1188</v>
      </c>
      <c r="C178" s="331" t="s">
        <v>1189</v>
      </c>
      <c r="D178" s="688"/>
      <c r="E178" s="688"/>
      <c r="F178" s="337">
        <v>500</v>
      </c>
      <c r="G178" s="337">
        <v>500</v>
      </c>
      <c r="H178" s="337">
        <v>500</v>
      </c>
    </row>
    <row r="179" spans="1:8" ht="20.100000000000001" customHeight="1">
      <c r="A179" s="680"/>
      <c r="B179" s="337" t="s">
        <v>1190</v>
      </c>
      <c r="C179" s="331" t="s">
        <v>1191</v>
      </c>
      <c r="D179" s="689"/>
      <c r="E179" s="689"/>
      <c r="F179" s="337">
        <v>200</v>
      </c>
      <c r="G179" s="337">
        <v>200</v>
      </c>
      <c r="H179" s="337">
        <v>200</v>
      </c>
    </row>
    <row r="180" spans="1:8" ht="20.100000000000001" customHeight="1">
      <c r="A180" s="680"/>
      <c r="B180" s="337" t="s">
        <v>1192</v>
      </c>
      <c r="C180" s="331" t="s">
        <v>1193</v>
      </c>
      <c r="D180" s="687">
        <v>5000</v>
      </c>
      <c r="E180" s="687">
        <v>50000</v>
      </c>
      <c r="F180" s="337">
        <v>3000</v>
      </c>
      <c r="G180" s="337">
        <v>3000</v>
      </c>
      <c r="H180" s="337">
        <v>3000</v>
      </c>
    </row>
    <row r="181" spans="1:8" ht="20.100000000000001" customHeight="1">
      <c r="A181" s="680"/>
      <c r="B181" s="337" t="s">
        <v>1194</v>
      </c>
      <c r="C181" s="331" t="s">
        <v>1195</v>
      </c>
      <c r="D181" s="688"/>
      <c r="E181" s="688"/>
      <c r="F181" s="337">
        <v>500</v>
      </c>
      <c r="G181" s="337">
        <v>500</v>
      </c>
      <c r="H181" s="337">
        <v>500</v>
      </c>
    </row>
    <row r="182" spans="1:8" ht="20.100000000000001" customHeight="1">
      <c r="A182" s="680"/>
      <c r="B182" s="337" t="s">
        <v>1196</v>
      </c>
      <c r="C182" s="331" t="s">
        <v>1197</v>
      </c>
      <c r="D182" s="688"/>
      <c r="E182" s="688"/>
      <c r="F182" s="337">
        <v>1000</v>
      </c>
      <c r="G182" s="337">
        <v>1000</v>
      </c>
      <c r="H182" s="337">
        <v>1000</v>
      </c>
    </row>
    <row r="183" spans="1:8" ht="20.100000000000001" customHeight="1">
      <c r="A183" s="680"/>
      <c r="B183" s="337" t="s">
        <v>1198</v>
      </c>
      <c r="C183" s="331" t="s">
        <v>1199</v>
      </c>
      <c r="D183" s="688"/>
      <c r="E183" s="688"/>
      <c r="F183" s="337">
        <v>3000</v>
      </c>
      <c r="G183" s="337">
        <v>3000</v>
      </c>
      <c r="H183" s="337">
        <v>3000</v>
      </c>
    </row>
    <row r="184" spans="1:8" ht="20.100000000000001" customHeight="1">
      <c r="A184" s="680"/>
      <c r="B184" s="337" t="s">
        <v>1200</v>
      </c>
      <c r="C184" s="331" t="s">
        <v>1201</v>
      </c>
      <c r="D184" s="688"/>
      <c r="E184" s="688"/>
      <c r="F184" s="337">
        <v>1000</v>
      </c>
      <c r="G184" s="337">
        <v>1000</v>
      </c>
      <c r="H184" s="337">
        <v>1000</v>
      </c>
    </row>
    <row r="185" spans="1:8" ht="20.100000000000001" customHeight="1">
      <c r="A185" s="680"/>
      <c r="B185" s="337" t="s">
        <v>1202</v>
      </c>
      <c r="C185" s="331" t="s">
        <v>1203</v>
      </c>
      <c r="D185" s="688"/>
      <c r="E185" s="688"/>
      <c r="F185" s="337">
        <v>1000</v>
      </c>
      <c r="G185" s="337">
        <v>1000</v>
      </c>
      <c r="H185" s="337">
        <v>1000</v>
      </c>
    </row>
    <row r="186" spans="1:8" ht="20.100000000000001" customHeight="1">
      <c r="A186" s="680"/>
      <c r="B186" s="337" t="s">
        <v>1204</v>
      </c>
      <c r="C186" s="331" t="s">
        <v>1205</v>
      </c>
      <c r="D186" s="688"/>
      <c r="E186" s="688"/>
      <c r="F186" s="337">
        <v>500</v>
      </c>
      <c r="G186" s="337">
        <v>500</v>
      </c>
      <c r="H186" s="337">
        <v>500</v>
      </c>
    </row>
    <row r="187" spans="1:8" ht="20.100000000000001" customHeight="1">
      <c r="A187" s="681"/>
      <c r="B187" s="337" t="s">
        <v>1206</v>
      </c>
      <c r="C187" s="331" t="s">
        <v>1207</v>
      </c>
      <c r="D187" s="689"/>
      <c r="E187" s="689"/>
      <c r="F187" s="337">
        <v>2000</v>
      </c>
      <c r="G187" s="337">
        <v>3000</v>
      </c>
      <c r="H187" s="337">
        <v>3000</v>
      </c>
    </row>
    <row r="188" spans="1:8" ht="30">
      <c r="A188" s="679">
        <v>16</v>
      </c>
      <c r="B188" s="338"/>
      <c r="C188" s="440" t="s">
        <v>1208</v>
      </c>
      <c r="D188" s="690">
        <v>2</v>
      </c>
      <c r="E188" s="679">
        <v>25</v>
      </c>
      <c r="F188" s="337"/>
      <c r="G188" s="337"/>
      <c r="H188" s="340"/>
    </row>
    <row r="189" spans="1:8" ht="30">
      <c r="A189" s="680"/>
      <c r="B189" s="337" t="s">
        <v>1209</v>
      </c>
      <c r="C189" s="339" t="s">
        <v>1210</v>
      </c>
      <c r="D189" s="691"/>
      <c r="E189" s="680"/>
      <c r="F189" s="337">
        <v>5</v>
      </c>
      <c r="G189" s="337">
        <v>10</v>
      </c>
      <c r="H189" s="348">
        <v>10</v>
      </c>
    </row>
    <row r="190" spans="1:8" ht="20.100000000000001" customHeight="1">
      <c r="A190" s="681"/>
      <c r="B190" s="337" t="s">
        <v>1211</v>
      </c>
      <c r="C190" s="331" t="s">
        <v>1212</v>
      </c>
      <c r="D190" s="692"/>
      <c r="E190" s="681"/>
      <c r="F190" s="337">
        <v>5</v>
      </c>
      <c r="G190" s="337">
        <v>30</v>
      </c>
      <c r="H190" s="349">
        <v>30</v>
      </c>
    </row>
    <row r="191" spans="1:8" ht="54">
      <c r="A191" s="679">
        <v>17</v>
      </c>
      <c r="B191" s="338"/>
      <c r="C191" s="310" t="s">
        <v>1213</v>
      </c>
      <c r="D191" s="338">
        <v>100</v>
      </c>
      <c r="E191" s="338">
        <v>5000</v>
      </c>
      <c r="F191" s="337"/>
      <c r="G191" s="337"/>
      <c r="H191" s="340"/>
    </row>
    <row r="192" spans="1:8" ht="17.25">
      <c r="A192" s="680"/>
      <c r="B192" s="338" t="s">
        <v>1214</v>
      </c>
      <c r="C192" s="344" t="s">
        <v>1215</v>
      </c>
      <c r="D192" s="690">
        <v>360</v>
      </c>
      <c r="E192" s="690">
        <v>1000</v>
      </c>
      <c r="F192" s="337"/>
      <c r="G192" s="337"/>
      <c r="H192" s="349"/>
    </row>
    <row r="193" spans="1:8" ht="30">
      <c r="A193" s="680"/>
      <c r="B193" s="337" t="s">
        <v>300</v>
      </c>
      <c r="C193" s="339" t="s">
        <v>1216</v>
      </c>
      <c r="D193" s="691"/>
      <c r="E193" s="691"/>
      <c r="F193" s="337">
        <v>1000</v>
      </c>
      <c r="G193" s="337">
        <v>1000</v>
      </c>
      <c r="H193" s="337">
        <v>1000</v>
      </c>
    </row>
    <row r="194" spans="1:8" ht="17.25">
      <c r="A194" s="680"/>
      <c r="B194" s="337" t="s">
        <v>305</v>
      </c>
      <c r="C194" s="339" t="s">
        <v>1217</v>
      </c>
      <c r="D194" s="692"/>
      <c r="E194" s="692"/>
      <c r="F194" s="337">
        <v>500</v>
      </c>
      <c r="G194" s="337">
        <v>500</v>
      </c>
      <c r="H194" s="337">
        <v>500</v>
      </c>
    </row>
    <row r="195" spans="1:8" ht="18">
      <c r="A195" s="680"/>
      <c r="B195" s="338" t="s">
        <v>1218</v>
      </c>
      <c r="C195" s="309" t="s">
        <v>1219</v>
      </c>
      <c r="D195" s="690">
        <v>100</v>
      </c>
      <c r="E195" s="690">
        <v>5000</v>
      </c>
      <c r="F195" s="337"/>
      <c r="G195" s="337"/>
      <c r="H195" s="337"/>
    </row>
    <row r="196" spans="1:8" ht="20.100000000000001" customHeight="1">
      <c r="A196" s="680"/>
      <c r="B196" s="338" t="s">
        <v>300</v>
      </c>
      <c r="C196" s="331" t="s">
        <v>1220</v>
      </c>
      <c r="D196" s="691"/>
      <c r="E196" s="691"/>
      <c r="F196" s="337">
        <v>200</v>
      </c>
      <c r="G196" s="337">
        <v>200</v>
      </c>
      <c r="H196" s="337">
        <v>200</v>
      </c>
    </row>
    <row r="197" spans="1:8" ht="20.100000000000001" customHeight="1">
      <c r="A197" s="680"/>
      <c r="B197" s="337" t="s">
        <v>305</v>
      </c>
      <c r="C197" s="331" t="s">
        <v>1221</v>
      </c>
      <c r="D197" s="691"/>
      <c r="E197" s="691"/>
      <c r="F197" s="337">
        <v>1000</v>
      </c>
      <c r="G197" s="337">
        <v>1000</v>
      </c>
      <c r="H197" s="337">
        <v>1000</v>
      </c>
    </row>
    <row r="198" spans="1:8" ht="20.100000000000001" customHeight="1">
      <c r="A198" s="680"/>
      <c r="B198" s="337" t="s">
        <v>927</v>
      </c>
      <c r="C198" s="331" t="s">
        <v>1222</v>
      </c>
      <c r="D198" s="691"/>
      <c r="E198" s="691"/>
      <c r="F198" s="337">
        <v>500</v>
      </c>
      <c r="G198" s="337">
        <v>500</v>
      </c>
      <c r="H198" s="337">
        <v>500</v>
      </c>
    </row>
    <row r="199" spans="1:8" ht="20.100000000000001" customHeight="1">
      <c r="A199" s="680"/>
      <c r="B199" s="337" t="s">
        <v>946</v>
      </c>
      <c r="C199" s="331" t="s">
        <v>1223</v>
      </c>
      <c r="D199" s="691"/>
      <c r="E199" s="691"/>
      <c r="F199" s="337">
        <v>200</v>
      </c>
      <c r="G199" s="337">
        <v>200</v>
      </c>
      <c r="H199" s="337">
        <v>200</v>
      </c>
    </row>
    <row r="200" spans="1:8" ht="20.100000000000001" customHeight="1">
      <c r="A200" s="680"/>
      <c r="B200" s="337" t="s">
        <v>948</v>
      </c>
      <c r="C200" s="339" t="s">
        <v>1224</v>
      </c>
      <c r="D200" s="691"/>
      <c r="E200" s="691"/>
      <c r="F200" s="337">
        <v>800</v>
      </c>
      <c r="G200" s="337">
        <v>800</v>
      </c>
      <c r="H200" s="337">
        <v>800</v>
      </c>
    </row>
    <row r="201" spans="1:8" ht="20.100000000000001" customHeight="1">
      <c r="A201" s="680"/>
      <c r="B201" s="337" t="s">
        <v>1225</v>
      </c>
      <c r="C201" s="331" t="s">
        <v>1226</v>
      </c>
      <c r="D201" s="691"/>
      <c r="E201" s="691"/>
      <c r="F201" s="337">
        <v>500</v>
      </c>
      <c r="G201" s="337">
        <v>500</v>
      </c>
      <c r="H201" s="337">
        <v>500</v>
      </c>
    </row>
    <row r="202" spans="1:8" ht="18">
      <c r="A202" s="680"/>
      <c r="B202" s="338" t="s">
        <v>1227</v>
      </c>
      <c r="C202" s="309" t="s">
        <v>1228</v>
      </c>
      <c r="D202" s="691"/>
      <c r="E202" s="691"/>
      <c r="F202" s="337"/>
      <c r="G202" s="337"/>
      <c r="H202" s="337"/>
    </row>
    <row r="203" spans="1:8" ht="20.100000000000001" customHeight="1">
      <c r="A203" s="680"/>
      <c r="B203" s="337" t="s">
        <v>300</v>
      </c>
      <c r="C203" s="331" t="s">
        <v>1229</v>
      </c>
      <c r="D203" s="691"/>
      <c r="E203" s="691"/>
      <c r="F203" s="337">
        <v>200</v>
      </c>
      <c r="G203" s="337">
        <v>200</v>
      </c>
      <c r="H203" s="337">
        <v>200</v>
      </c>
    </row>
    <row r="204" spans="1:8" ht="20.100000000000001" customHeight="1">
      <c r="A204" s="680"/>
      <c r="B204" s="337" t="s">
        <v>305</v>
      </c>
      <c r="C204" s="331" t="s">
        <v>1230</v>
      </c>
      <c r="D204" s="691"/>
      <c r="E204" s="691"/>
      <c r="F204" s="337">
        <v>500</v>
      </c>
      <c r="G204" s="337">
        <v>500</v>
      </c>
      <c r="H204" s="337">
        <v>500</v>
      </c>
    </row>
    <row r="205" spans="1:8" ht="20.100000000000001" customHeight="1">
      <c r="A205" s="680"/>
      <c r="B205" s="338" t="s">
        <v>1231</v>
      </c>
      <c r="C205" s="309" t="s">
        <v>1232</v>
      </c>
      <c r="D205" s="691"/>
      <c r="E205" s="691"/>
      <c r="F205" s="337"/>
      <c r="G205" s="337"/>
      <c r="H205" s="337"/>
    </row>
    <row r="206" spans="1:8" ht="17.25">
      <c r="A206" s="680"/>
      <c r="B206" s="337" t="s">
        <v>300</v>
      </c>
      <c r="C206" s="331" t="s">
        <v>1233</v>
      </c>
      <c r="D206" s="691"/>
      <c r="E206" s="691"/>
      <c r="F206" s="337">
        <v>600</v>
      </c>
      <c r="G206" s="337">
        <v>600</v>
      </c>
      <c r="H206" s="337">
        <v>600</v>
      </c>
    </row>
    <row r="207" spans="1:8" ht="30">
      <c r="A207" s="680"/>
      <c r="B207" s="337" t="s">
        <v>1234</v>
      </c>
      <c r="C207" s="339" t="s">
        <v>1235</v>
      </c>
      <c r="D207" s="691"/>
      <c r="E207" s="691"/>
      <c r="F207" s="337">
        <v>500</v>
      </c>
      <c r="G207" s="337">
        <v>500</v>
      </c>
      <c r="H207" s="337">
        <v>500</v>
      </c>
    </row>
    <row r="208" spans="1:8" ht="20.100000000000001" customHeight="1">
      <c r="A208" s="680"/>
      <c r="B208" s="337" t="s">
        <v>1236</v>
      </c>
      <c r="C208" s="339" t="s">
        <v>1237</v>
      </c>
      <c r="D208" s="691"/>
      <c r="E208" s="691"/>
      <c r="F208" s="337">
        <v>500</v>
      </c>
      <c r="G208" s="337">
        <v>500</v>
      </c>
      <c r="H208" s="337">
        <v>500</v>
      </c>
    </row>
    <row r="209" spans="1:8" ht="20.100000000000001" customHeight="1">
      <c r="A209" s="680"/>
      <c r="B209" s="337" t="s">
        <v>1238</v>
      </c>
      <c r="C209" s="331" t="s">
        <v>1239</v>
      </c>
      <c r="D209" s="691"/>
      <c r="E209" s="691"/>
      <c r="F209" s="337">
        <v>200</v>
      </c>
      <c r="G209" s="337">
        <v>200</v>
      </c>
      <c r="H209" s="337">
        <v>200</v>
      </c>
    </row>
    <row r="210" spans="1:8" ht="30">
      <c r="A210" s="680"/>
      <c r="B210" s="337" t="s">
        <v>1240</v>
      </c>
      <c r="C210" s="339" t="s">
        <v>1241</v>
      </c>
      <c r="D210" s="691"/>
      <c r="E210" s="691"/>
      <c r="F210" s="337">
        <v>500</v>
      </c>
      <c r="G210" s="337">
        <v>500</v>
      </c>
      <c r="H210" s="337">
        <v>500</v>
      </c>
    </row>
    <row r="211" spans="1:8" ht="30">
      <c r="A211" s="680"/>
      <c r="B211" s="337" t="s">
        <v>1242</v>
      </c>
      <c r="C211" s="339" t="s">
        <v>1243</v>
      </c>
      <c r="D211" s="691"/>
      <c r="E211" s="691"/>
      <c r="F211" s="337">
        <v>300</v>
      </c>
      <c r="G211" s="337">
        <v>300</v>
      </c>
      <c r="H211" s="337">
        <v>300</v>
      </c>
    </row>
    <row r="212" spans="1:8" ht="20.100000000000001" customHeight="1">
      <c r="A212" s="680"/>
      <c r="B212" s="337" t="s">
        <v>1244</v>
      </c>
      <c r="C212" s="331" t="s">
        <v>1245</v>
      </c>
      <c r="D212" s="692"/>
      <c r="E212" s="692"/>
      <c r="F212" s="337">
        <v>200</v>
      </c>
      <c r="G212" s="337">
        <v>200</v>
      </c>
      <c r="H212" s="337">
        <v>200</v>
      </c>
    </row>
    <row r="213" spans="1:8" ht="18">
      <c r="A213" s="680"/>
      <c r="B213" s="337" t="s">
        <v>1246</v>
      </c>
      <c r="C213" s="309" t="s">
        <v>1247</v>
      </c>
      <c r="D213" s="690">
        <v>100</v>
      </c>
      <c r="E213" s="690">
        <v>1000</v>
      </c>
      <c r="F213" s="337"/>
      <c r="G213" s="337"/>
      <c r="H213" s="337"/>
    </row>
    <row r="214" spans="1:8" ht="20.100000000000001" customHeight="1">
      <c r="A214" s="680"/>
      <c r="B214" s="337" t="s">
        <v>300</v>
      </c>
      <c r="C214" s="339" t="s">
        <v>1248</v>
      </c>
      <c r="D214" s="691"/>
      <c r="E214" s="691"/>
      <c r="F214" s="337">
        <v>500</v>
      </c>
      <c r="G214" s="337">
        <v>500</v>
      </c>
      <c r="H214" s="337">
        <v>500</v>
      </c>
    </row>
    <row r="215" spans="1:8" ht="20.100000000000001" customHeight="1">
      <c r="A215" s="681"/>
      <c r="B215" s="337" t="s">
        <v>305</v>
      </c>
      <c r="C215" s="339" t="s">
        <v>1249</v>
      </c>
      <c r="D215" s="691"/>
      <c r="E215" s="691"/>
      <c r="F215" s="337">
        <v>1000</v>
      </c>
      <c r="G215" s="337">
        <v>1000</v>
      </c>
      <c r="H215" s="337">
        <v>1000</v>
      </c>
    </row>
    <row r="216" spans="1:8" ht="72">
      <c r="A216" s="679">
        <v>18</v>
      </c>
      <c r="B216" s="338" t="s">
        <v>1250</v>
      </c>
      <c r="C216" s="310" t="s">
        <v>1251</v>
      </c>
      <c r="D216" s="691"/>
      <c r="E216" s="691"/>
      <c r="F216" s="337">
        <v>400</v>
      </c>
      <c r="G216" s="337">
        <v>400</v>
      </c>
      <c r="H216" s="337">
        <v>400</v>
      </c>
    </row>
    <row r="217" spans="1:8" ht="30">
      <c r="A217" s="681"/>
      <c r="B217" s="337" t="s">
        <v>1252</v>
      </c>
      <c r="C217" s="339" t="s">
        <v>1253</v>
      </c>
      <c r="D217" s="691"/>
      <c r="E217" s="691"/>
      <c r="F217" s="337">
        <v>400</v>
      </c>
      <c r="G217" s="337">
        <v>400</v>
      </c>
      <c r="H217" s="337">
        <v>400</v>
      </c>
    </row>
    <row r="218" spans="1:8" ht="20.100000000000001" customHeight="1">
      <c r="A218" s="679">
        <v>19</v>
      </c>
      <c r="B218" s="338"/>
      <c r="C218" s="309" t="s">
        <v>1254</v>
      </c>
      <c r="D218" s="691"/>
      <c r="E218" s="691"/>
      <c r="F218" s="337"/>
      <c r="G218" s="337"/>
      <c r="H218" s="337"/>
    </row>
    <row r="219" spans="1:8" ht="30">
      <c r="A219" s="680"/>
      <c r="B219" s="337" t="s">
        <v>1255</v>
      </c>
      <c r="C219" s="339" t="s">
        <v>1256</v>
      </c>
      <c r="D219" s="691"/>
      <c r="E219" s="691"/>
      <c r="F219" s="337">
        <v>25</v>
      </c>
      <c r="G219" s="337">
        <v>25</v>
      </c>
      <c r="H219" s="337">
        <v>25</v>
      </c>
    </row>
    <row r="220" spans="1:8" ht="30">
      <c r="A220" s="680"/>
      <c r="B220" s="337" t="s">
        <v>1257</v>
      </c>
      <c r="C220" s="339" t="s">
        <v>1258</v>
      </c>
      <c r="D220" s="691"/>
      <c r="E220" s="691"/>
      <c r="F220" s="337">
        <v>40</v>
      </c>
      <c r="G220" s="337">
        <v>40</v>
      </c>
      <c r="H220" s="337">
        <v>40</v>
      </c>
    </row>
    <row r="221" spans="1:8" ht="17.25">
      <c r="A221" s="680"/>
      <c r="B221" s="337" t="s">
        <v>1259</v>
      </c>
      <c r="C221" s="331" t="s">
        <v>1260</v>
      </c>
      <c r="D221" s="691"/>
      <c r="E221" s="691"/>
      <c r="F221" s="337">
        <v>20</v>
      </c>
      <c r="G221" s="337">
        <v>20</v>
      </c>
      <c r="H221" s="337">
        <v>20</v>
      </c>
    </row>
    <row r="222" spans="1:8" ht="20.100000000000001" customHeight="1">
      <c r="A222" s="680"/>
      <c r="B222" s="337" t="s">
        <v>1261</v>
      </c>
      <c r="C222" s="339" t="s">
        <v>1262</v>
      </c>
      <c r="D222" s="691"/>
      <c r="E222" s="691"/>
      <c r="F222" s="337">
        <v>550</v>
      </c>
      <c r="G222" s="337">
        <v>550</v>
      </c>
      <c r="H222" s="337">
        <v>550</v>
      </c>
    </row>
    <row r="223" spans="1:8" ht="30">
      <c r="A223" s="680"/>
      <c r="B223" s="337" t="s">
        <v>1263</v>
      </c>
      <c r="C223" s="339" t="s">
        <v>1264</v>
      </c>
      <c r="D223" s="691"/>
      <c r="E223" s="691"/>
      <c r="F223" s="337">
        <v>800</v>
      </c>
      <c r="G223" s="337">
        <v>800</v>
      </c>
      <c r="H223" s="337">
        <v>800</v>
      </c>
    </row>
    <row r="224" spans="1:8" ht="30">
      <c r="A224" s="680"/>
      <c r="B224" s="337" t="s">
        <v>1265</v>
      </c>
      <c r="C224" s="339" t="s">
        <v>1266</v>
      </c>
      <c r="D224" s="691"/>
      <c r="E224" s="691"/>
      <c r="F224" s="337">
        <v>1250</v>
      </c>
      <c r="G224" s="337">
        <v>1250</v>
      </c>
      <c r="H224" s="337">
        <v>1250</v>
      </c>
    </row>
    <row r="225" spans="1:8" ht="30">
      <c r="A225" s="680"/>
      <c r="B225" s="337" t="s">
        <v>1267</v>
      </c>
      <c r="C225" s="339" t="s">
        <v>1268</v>
      </c>
      <c r="D225" s="691"/>
      <c r="E225" s="691"/>
      <c r="F225" s="337">
        <v>40</v>
      </c>
      <c r="G225" s="337">
        <v>40</v>
      </c>
      <c r="H225" s="337">
        <v>40</v>
      </c>
    </row>
    <row r="226" spans="1:8" ht="20.100000000000001" customHeight="1">
      <c r="A226" s="679">
        <v>20</v>
      </c>
      <c r="B226" s="679"/>
      <c r="C226" s="309" t="s">
        <v>1269</v>
      </c>
      <c r="D226" s="691"/>
      <c r="E226" s="691"/>
      <c r="F226" s="337"/>
      <c r="G226" s="337"/>
      <c r="H226" s="340"/>
    </row>
    <row r="227" spans="1:8" ht="90">
      <c r="A227" s="681"/>
      <c r="B227" s="681"/>
      <c r="C227" s="339" t="s">
        <v>1270</v>
      </c>
      <c r="D227" s="692"/>
      <c r="E227" s="692"/>
      <c r="F227" s="337" t="s">
        <v>1090</v>
      </c>
      <c r="G227" s="337" t="s">
        <v>1090</v>
      </c>
      <c r="H227" s="337" t="s">
        <v>1090</v>
      </c>
    </row>
    <row r="228" spans="1:8" ht="18">
      <c r="A228" s="698">
        <v>21</v>
      </c>
      <c r="B228" s="701" t="s">
        <v>1271</v>
      </c>
      <c r="C228" s="702"/>
      <c r="D228" s="679">
        <v>1</v>
      </c>
      <c r="E228" s="679">
        <v>65</v>
      </c>
      <c r="F228" s="337"/>
      <c r="G228" s="337"/>
      <c r="H228" s="340"/>
    </row>
    <row r="229" spans="1:8" ht="20.100000000000001" customHeight="1">
      <c r="A229" s="699"/>
      <c r="B229" s="329">
        <v>1</v>
      </c>
      <c r="C229" s="440" t="s">
        <v>1272</v>
      </c>
      <c r="D229" s="680"/>
      <c r="E229" s="680"/>
      <c r="F229" s="337"/>
      <c r="G229" s="337"/>
      <c r="H229" s="349"/>
    </row>
    <row r="230" spans="1:8" ht="20.100000000000001" customHeight="1">
      <c r="A230" s="699"/>
      <c r="B230" s="337" t="s">
        <v>300</v>
      </c>
      <c r="C230" s="339" t="s">
        <v>1273</v>
      </c>
      <c r="D230" s="680"/>
      <c r="E230" s="680"/>
      <c r="F230" s="337">
        <v>15</v>
      </c>
      <c r="G230" s="337">
        <v>15</v>
      </c>
      <c r="H230" s="349">
        <v>20</v>
      </c>
    </row>
    <row r="231" spans="1:8" ht="20.100000000000001" customHeight="1">
      <c r="A231" s="699"/>
      <c r="B231" s="337" t="s">
        <v>305</v>
      </c>
      <c r="C231" s="339" t="s">
        <v>1274</v>
      </c>
      <c r="D231" s="680"/>
      <c r="E231" s="680"/>
      <c r="F231" s="337">
        <v>14</v>
      </c>
      <c r="G231" s="337">
        <v>14</v>
      </c>
      <c r="H231" s="349">
        <v>18</v>
      </c>
    </row>
    <row r="232" spans="1:8" ht="20.100000000000001" customHeight="1">
      <c r="A232" s="699"/>
      <c r="B232" s="337" t="s">
        <v>927</v>
      </c>
      <c r="C232" s="339" t="s">
        <v>1275</v>
      </c>
      <c r="D232" s="680"/>
      <c r="E232" s="680"/>
      <c r="F232" s="337">
        <v>13</v>
      </c>
      <c r="G232" s="337">
        <v>13</v>
      </c>
      <c r="H232" s="349">
        <v>16</v>
      </c>
    </row>
    <row r="233" spans="1:8" ht="20.100000000000001" customHeight="1">
      <c r="A233" s="699"/>
      <c r="B233" s="337" t="s">
        <v>946</v>
      </c>
      <c r="C233" s="339" t="s">
        <v>1276</v>
      </c>
      <c r="D233" s="680"/>
      <c r="E233" s="680"/>
      <c r="F233" s="337">
        <v>12</v>
      </c>
      <c r="G233" s="337">
        <v>12</v>
      </c>
      <c r="H233" s="349">
        <v>15</v>
      </c>
    </row>
    <row r="234" spans="1:8" ht="20.100000000000001" customHeight="1">
      <c r="A234" s="699"/>
      <c r="B234" s="329">
        <v>2</v>
      </c>
      <c r="C234" s="440" t="s">
        <v>1277</v>
      </c>
      <c r="D234" s="680"/>
      <c r="E234" s="680"/>
      <c r="F234" s="337"/>
      <c r="G234" s="337"/>
      <c r="H234" s="349"/>
    </row>
    <row r="235" spans="1:8" ht="20.100000000000001" customHeight="1">
      <c r="A235" s="699"/>
      <c r="B235" s="337" t="s">
        <v>300</v>
      </c>
      <c r="C235" s="339" t="s">
        <v>1273</v>
      </c>
      <c r="D235" s="680"/>
      <c r="E235" s="680"/>
      <c r="F235" s="337">
        <v>12</v>
      </c>
      <c r="G235" s="337">
        <v>12</v>
      </c>
      <c r="H235" s="349">
        <v>20</v>
      </c>
    </row>
    <row r="236" spans="1:8" ht="20.100000000000001" customHeight="1">
      <c r="A236" s="699"/>
      <c r="B236" s="337" t="s">
        <v>305</v>
      </c>
      <c r="C236" s="339" t="s">
        <v>1274</v>
      </c>
      <c r="D236" s="680"/>
      <c r="E236" s="680"/>
      <c r="F236" s="337">
        <v>11</v>
      </c>
      <c r="G236" s="337">
        <v>11</v>
      </c>
      <c r="H236" s="349">
        <v>18</v>
      </c>
    </row>
    <row r="237" spans="1:8" ht="20.100000000000001" customHeight="1">
      <c r="A237" s="699"/>
      <c r="B237" s="337" t="s">
        <v>927</v>
      </c>
      <c r="C237" s="339" t="s">
        <v>1275</v>
      </c>
      <c r="D237" s="680"/>
      <c r="E237" s="680"/>
      <c r="F237" s="337">
        <v>10</v>
      </c>
      <c r="G237" s="337">
        <v>10</v>
      </c>
      <c r="H237" s="349">
        <v>16</v>
      </c>
    </row>
    <row r="238" spans="1:8" ht="20.100000000000001" customHeight="1">
      <c r="A238" s="699"/>
      <c r="B238" s="337" t="s">
        <v>946</v>
      </c>
      <c r="C238" s="339" t="s">
        <v>1276</v>
      </c>
      <c r="D238" s="680"/>
      <c r="E238" s="680"/>
      <c r="F238" s="337">
        <v>9</v>
      </c>
      <c r="G238" s="337">
        <v>9</v>
      </c>
      <c r="H238" s="349">
        <v>14</v>
      </c>
    </row>
    <row r="239" spans="1:8" ht="20.100000000000001" customHeight="1">
      <c r="A239" s="699"/>
      <c r="B239" s="329">
        <v>3</v>
      </c>
      <c r="C239" s="440" t="s">
        <v>1278</v>
      </c>
      <c r="D239" s="680"/>
      <c r="E239" s="680"/>
      <c r="F239" s="337"/>
      <c r="G239" s="337"/>
      <c r="H239" s="349"/>
    </row>
    <row r="240" spans="1:8" ht="20.100000000000001" customHeight="1">
      <c r="A240" s="699"/>
      <c r="B240" s="337" t="s">
        <v>300</v>
      </c>
      <c r="C240" s="339" t="s">
        <v>1273</v>
      </c>
      <c r="D240" s="680"/>
      <c r="E240" s="680"/>
      <c r="F240" s="337">
        <v>10</v>
      </c>
      <c r="G240" s="337">
        <v>10</v>
      </c>
      <c r="H240" s="349">
        <v>18</v>
      </c>
    </row>
    <row r="241" spans="1:8" ht="20.100000000000001" customHeight="1">
      <c r="A241" s="699"/>
      <c r="B241" s="337" t="s">
        <v>305</v>
      </c>
      <c r="C241" s="339" t="s">
        <v>1274</v>
      </c>
      <c r="D241" s="680"/>
      <c r="E241" s="680"/>
      <c r="F241" s="337">
        <v>9</v>
      </c>
      <c r="G241" s="337">
        <v>9</v>
      </c>
      <c r="H241" s="349">
        <v>16</v>
      </c>
    </row>
    <row r="242" spans="1:8" ht="20.100000000000001" customHeight="1">
      <c r="A242" s="699"/>
      <c r="B242" s="337" t="s">
        <v>927</v>
      </c>
      <c r="C242" s="339" t="s">
        <v>1275</v>
      </c>
      <c r="D242" s="680"/>
      <c r="E242" s="680"/>
      <c r="F242" s="337">
        <v>8</v>
      </c>
      <c r="G242" s="337">
        <v>8</v>
      </c>
      <c r="H242" s="349">
        <v>14</v>
      </c>
    </row>
    <row r="243" spans="1:8" ht="20.100000000000001" customHeight="1">
      <c r="A243" s="699"/>
      <c r="B243" s="337" t="s">
        <v>946</v>
      </c>
      <c r="C243" s="339" t="s">
        <v>1276</v>
      </c>
      <c r="D243" s="680"/>
      <c r="E243" s="680"/>
      <c r="F243" s="337">
        <v>7</v>
      </c>
      <c r="G243" s="337">
        <v>7</v>
      </c>
      <c r="H243" s="349">
        <v>12</v>
      </c>
    </row>
    <row r="244" spans="1:8" ht="20.100000000000001" customHeight="1">
      <c r="A244" s="699"/>
      <c r="B244" s="329">
        <v>4</v>
      </c>
      <c r="C244" s="440" t="s">
        <v>1279</v>
      </c>
      <c r="D244" s="680"/>
      <c r="E244" s="680"/>
      <c r="F244" s="337"/>
      <c r="G244" s="337"/>
      <c r="H244" s="349"/>
    </row>
    <row r="245" spans="1:8" ht="20.100000000000001" customHeight="1">
      <c r="A245" s="699"/>
      <c r="B245" s="330" t="s">
        <v>300</v>
      </c>
      <c r="C245" s="339" t="s">
        <v>1273</v>
      </c>
      <c r="D245" s="680"/>
      <c r="E245" s="680"/>
      <c r="F245" s="337">
        <v>10</v>
      </c>
      <c r="G245" s="337">
        <v>10</v>
      </c>
      <c r="H245" s="349">
        <v>18</v>
      </c>
    </row>
    <row r="246" spans="1:8" ht="20.100000000000001" customHeight="1">
      <c r="A246" s="699"/>
      <c r="B246" s="337" t="s">
        <v>305</v>
      </c>
      <c r="C246" s="339" t="s">
        <v>1274</v>
      </c>
      <c r="D246" s="680"/>
      <c r="E246" s="680"/>
      <c r="F246" s="337">
        <v>9</v>
      </c>
      <c r="G246" s="337">
        <v>9</v>
      </c>
      <c r="H246" s="349">
        <v>16</v>
      </c>
    </row>
    <row r="247" spans="1:8" ht="20.100000000000001" customHeight="1">
      <c r="A247" s="699"/>
      <c r="B247" s="337" t="s">
        <v>927</v>
      </c>
      <c r="C247" s="339" t="s">
        <v>1275</v>
      </c>
      <c r="D247" s="680"/>
      <c r="E247" s="680"/>
      <c r="F247" s="337">
        <v>8</v>
      </c>
      <c r="G247" s="337">
        <v>8</v>
      </c>
      <c r="H247" s="349">
        <v>14</v>
      </c>
    </row>
    <row r="248" spans="1:8" ht="20.100000000000001" customHeight="1">
      <c r="A248" s="699"/>
      <c r="B248" s="330" t="s">
        <v>946</v>
      </c>
      <c r="C248" s="339" t="s">
        <v>1276</v>
      </c>
      <c r="D248" s="680"/>
      <c r="E248" s="680"/>
      <c r="F248" s="337">
        <v>7</v>
      </c>
      <c r="G248" s="337">
        <v>7</v>
      </c>
      <c r="H248" s="349">
        <v>12</v>
      </c>
    </row>
    <row r="249" spans="1:8" ht="20.100000000000001" customHeight="1">
      <c r="A249" s="699"/>
      <c r="B249" s="329">
        <v>5</v>
      </c>
      <c r="C249" s="440" t="s">
        <v>1280</v>
      </c>
      <c r="D249" s="680"/>
      <c r="E249" s="680"/>
      <c r="F249" s="440"/>
      <c r="G249" s="440"/>
      <c r="H249" s="440"/>
    </row>
    <row r="250" spans="1:8" ht="20.100000000000001" customHeight="1">
      <c r="A250" s="699"/>
      <c r="B250" s="337" t="s">
        <v>300</v>
      </c>
      <c r="C250" s="339" t="s">
        <v>1273</v>
      </c>
      <c r="D250" s="680"/>
      <c r="E250" s="680"/>
      <c r="F250" s="337">
        <v>10</v>
      </c>
      <c r="G250" s="337">
        <v>10</v>
      </c>
      <c r="H250" s="349">
        <v>18</v>
      </c>
    </row>
    <row r="251" spans="1:8" ht="20.100000000000001" customHeight="1">
      <c r="A251" s="699"/>
      <c r="B251" s="337" t="s">
        <v>305</v>
      </c>
      <c r="C251" s="339" t="s">
        <v>1274</v>
      </c>
      <c r="D251" s="680"/>
      <c r="E251" s="680"/>
      <c r="F251" s="337">
        <v>9</v>
      </c>
      <c r="G251" s="337">
        <v>9</v>
      </c>
      <c r="H251" s="349">
        <v>16</v>
      </c>
    </row>
    <row r="252" spans="1:8" ht="20.100000000000001" customHeight="1">
      <c r="A252" s="699"/>
      <c r="B252" s="337" t="s">
        <v>927</v>
      </c>
      <c r="C252" s="339" t="s">
        <v>1275</v>
      </c>
      <c r="D252" s="680"/>
      <c r="E252" s="680"/>
      <c r="F252" s="337">
        <v>8</v>
      </c>
      <c r="G252" s="337">
        <v>8</v>
      </c>
      <c r="H252" s="349">
        <v>14</v>
      </c>
    </row>
    <row r="253" spans="1:8" ht="20.100000000000001" customHeight="1">
      <c r="A253" s="699"/>
      <c r="B253" s="337" t="s">
        <v>946</v>
      </c>
      <c r="C253" s="339" t="s">
        <v>1276</v>
      </c>
      <c r="D253" s="680"/>
      <c r="E253" s="680"/>
      <c r="F253" s="337">
        <v>7</v>
      </c>
      <c r="G253" s="337">
        <v>7</v>
      </c>
      <c r="H253" s="349">
        <v>12</v>
      </c>
    </row>
    <row r="254" spans="1:8" ht="20.100000000000001" customHeight="1">
      <c r="A254" s="699"/>
      <c r="B254" s="329">
        <v>6</v>
      </c>
      <c r="C254" s="440" t="s">
        <v>1281</v>
      </c>
      <c r="D254" s="680"/>
      <c r="E254" s="680"/>
      <c r="F254" s="337"/>
      <c r="G254" s="337"/>
      <c r="H254" s="349"/>
    </row>
    <row r="255" spans="1:8" ht="20.100000000000001" customHeight="1">
      <c r="A255" s="699"/>
      <c r="B255" s="337" t="s">
        <v>300</v>
      </c>
      <c r="C255" s="339" t="s">
        <v>1273</v>
      </c>
      <c r="D255" s="680"/>
      <c r="E255" s="680"/>
      <c r="F255" s="337">
        <v>8</v>
      </c>
      <c r="G255" s="337">
        <v>8</v>
      </c>
      <c r="H255" s="349">
        <v>12</v>
      </c>
    </row>
    <row r="256" spans="1:8" ht="20.100000000000001" customHeight="1">
      <c r="A256" s="699"/>
      <c r="B256" s="337" t="s">
        <v>305</v>
      </c>
      <c r="C256" s="339" t="s">
        <v>1274</v>
      </c>
      <c r="D256" s="680"/>
      <c r="E256" s="680"/>
      <c r="F256" s="337">
        <v>7</v>
      </c>
      <c r="G256" s="337">
        <v>7</v>
      </c>
      <c r="H256" s="349">
        <v>10</v>
      </c>
    </row>
    <row r="257" spans="1:8" ht="20.100000000000001" customHeight="1">
      <c r="A257" s="699"/>
      <c r="B257" s="337" t="s">
        <v>927</v>
      </c>
      <c r="C257" s="339" t="s">
        <v>1275</v>
      </c>
      <c r="D257" s="680"/>
      <c r="E257" s="680"/>
      <c r="F257" s="337">
        <v>6</v>
      </c>
      <c r="G257" s="337">
        <v>6</v>
      </c>
      <c r="H257" s="349">
        <v>8</v>
      </c>
    </row>
    <row r="258" spans="1:8" ht="20.100000000000001" customHeight="1">
      <c r="A258" s="700"/>
      <c r="B258" s="337" t="s">
        <v>946</v>
      </c>
      <c r="C258" s="339" t="s">
        <v>1276</v>
      </c>
      <c r="D258" s="681"/>
      <c r="E258" s="681"/>
      <c r="F258" s="337">
        <v>5</v>
      </c>
      <c r="G258" s="337">
        <v>5</v>
      </c>
      <c r="H258" s="349">
        <v>6</v>
      </c>
    </row>
    <row r="259" spans="1:8" ht="19.5" customHeight="1">
      <c r="A259" s="694" t="s">
        <v>1282</v>
      </c>
      <c r="B259" s="694"/>
      <c r="C259" s="694"/>
      <c r="D259" s="694"/>
      <c r="E259" s="694"/>
      <c r="F259" s="694"/>
      <c r="G259" s="694"/>
      <c r="H259" s="694"/>
    </row>
    <row r="260" spans="1:8" ht="18" customHeight="1">
      <c r="A260" s="694"/>
      <c r="B260" s="694"/>
      <c r="C260" s="694"/>
      <c r="D260" s="694"/>
      <c r="E260" s="694"/>
      <c r="F260" s="694"/>
      <c r="G260" s="694"/>
      <c r="H260" s="694"/>
    </row>
    <row r="261" spans="1:8" ht="18" customHeight="1">
      <c r="A261" s="694"/>
      <c r="B261" s="694"/>
      <c r="C261" s="694"/>
      <c r="D261" s="694"/>
      <c r="E261" s="694"/>
      <c r="F261" s="694"/>
      <c r="G261" s="694"/>
      <c r="H261" s="694"/>
    </row>
    <row r="262" spans="1:8" ht="18" customHeight="1">
      <c r="A262" s="218" t="s">
        <v>1283</v>
      </c>
      <c r="B262" s="218"/>
      <c r="C262" s="218"/>
      <c r="D262" s="218"/>
      <c r="E262" s="218"/>
      <c r="F262" s="218"/>
      <c r="G262" s="218"/>
      <c r="H262" s="218"/>
    </row>
    <row r="263" spans="1:8" ht="18" customHeight="1">
      <c r="A263" s="695" t="s">
        <v>1284</v>
      </c>
      <c r="B263" s="695"/>
      <c r="C263" s="695"/>
      <c r="D263" s="695"/>
      <c r="E263" s="695"/>
      <c r="F263" s="695"/>
      <c r="G263" s="695"/>
      <c r="H263" s="695"/>
    </row>
    <row r="264" spans="1:8" ht="18" customHeight="1">
      <c r="A264" s="695"/>
      <c r="B264" s="695"/>
      <c r="C264" s="695"/>
      <c r="D264" s="695"/>
      <c r="E264" s="695"/>
      <c r="F264" s="695"/>
      <c r="G264" s="695"/>
      <c r="H264" s="695"/>
    </row>
    <row r="265" spans="1:8" ht="18.75" customHeight="1">
      <c r="A265" s="696" t="s">
        <v>1285</v>
      </c>
      <c r="B265" s="696"/>
      <c r="C265" s="696"/>
      <c r="D265" s="696"/>
      <c r="E265" s="696"/>
      <c r="F265" s="696"/>
      <c r="G265" s="696"/>
      <c r="H265" s="696"/>
    </row>
    <row r="266" spans="1:8" ht="18.75">
      <c r="A266" s="218" t="s">
        <v>1286</v>
      </c>
      <c r="B266" s="218"/>
      <c r="C266" s="218"/>
      <c r="D266" s="218"/>
      <c r="E266" s="218"/>
      <c r="F266" s="218"/>
      <c r="G266" s="218"/>
      <c r="H266" s="218"/>
    </row>
    <row r="267" spans="1:8" ht="18">
      <c r="A267" s="218" t="s">
        <v>1287</v>
      </c>
      <c r="B267" s="218"/>
      <c r="C267" s="218"/>
      <c r="D267" s="218"/>
      <c r="E267" s="218"/>
      <c r="F267" s="218"/>
      <c r="G267" s="218"/>
      <c r="H267" s="218"/>
    </row>
    <row r="268" spans="1:8" ht="18.75" customHeight="1">
      <c r="A268" s="697" t="s">
        <v>1288</v>
      </c>
      <c r="B268" s="697"/>
      <c r="C268" s="697"/>
      <c r="D268" s="697"/>
      <c r="E268" s="697"/>
      <c r="F268" s="697"/>
      <c r="G268" s="697"/>
      <c r="H268" s="697"/>
    </row>
    <row r="269" spans="1:8" ht="18" customHeight="1">
      <c r="A269" s="697"/>
      <c r="B269" s="697"/>
      <c r="C269" s="697"/>
      <c r="D269" s="697"/>
      <c r="E269" s="697"/>
      <c r="F269" s="697"/>
      <c r="G269" s="697"/>
      <c r="H269" s="697"/>
    </row>
    <row r="270" spans="1:8">
      <c r="A270" s="693" t="s">
        <v>1289</v>
      </c>
      <c r="B270" s="693"/>
      <c r="C270" s="693"/>
      <c r="D270" s="693"/>
      <c r="E270" s="693"/>
      <c r="F270" s="693"/>
      <c r="G270" s="693"/>
      <c r="H270" s="693"/>
    </row>
    <row r="271" spans="1:8">
      <c r="A271" s="693"/>
      <c r="B271" s="693"/>
      <c r="C271" s="693"/>
      <c r="D271" s="693"/>
      <c r="E271" s="693"/>
      <c r="F271" s="693"/>
      <c r="G271" s="693"/>
      <c r="H271" s="693"/>
    </row>
    <row r="272" spans="1:8">
      <c r="A272" s="693" t="s">
        <v>1290</v>
      </c>
      <c r="B272" s="693"/>
      <c r="C272" s="693"/>
      <c r="D272" s="693"/>
      <c r="E272" s="693"/>
      <c r="F272" s="693"/>
      <c r="G272" s="693"/>
      <c r="H272" s="693"/>
    </row>
    <row r="273" spans="1:8">
      <c r="A273" s="693"/>
      <c r="B273" s="693"/>
      <c r="C273" s="693"/>
      <c r="D273" s="693"/>
      <c r="E273" s="693"/>
      <c r="F273" s="693"/>
      <c r="G273" s="693"/>
      <c r="H273" s="693"/>
    </row>
    <row r="274" spans="1:8" s="550" customFormat="1" ht="52.5" customHeight="1">
      <c r="A274" s="551">
        <v>7</v>
      </c>
      <c r="B274" s="674" t="s">
        <v>1395</v>
      </c>
      <c r="C274" s="674"/>
      <c r="D274" s="674"/>
      <c r="E274" s="674"/>
      <c r="F274" s="674"/>
      <c r="G274" s="674"/>
      <c r="H274" s="674"/>
    </row>
    <row r="275" spans="1:8" s="25" customFormat="1">
      <c r="A275" s="25">
        <v>8</v>
      </c>
      <c r="B275" s="25" t="s">
        <v>1396</v>
      </c>
    </row>
    <row r="276" spans="1:8" s="2" customFormat="1" ht="17.25">
      <c r="C276" s="2" t="s">
        <v>1291</v>
      </c>
    </row>
    <row r="277" spans="1:8" s="2" customFormat="1" ht="17.25"/>
    <row r="278" spans="1:8" s="2" customFormat="1" ht="17.25"/>
    <row r="279" spans="1:8" s="2" customFormat="1" ht="17.25"/>
    <row r="280" spans="1:8" s="2" customFormat="1" ht="17.25"/>
    <row r="281" spans="1:8" s="2" customFormat="1" ht="17.25"/>
    <row r="282" spans="1:8" s="2" customFormat="1" ht="17.25"/>
    <row r="283" spans="1:8" s="2" customFormat="1" ht="17.25"/>
    <row r="284" spans="1:8" s="2" customFormat="1" ht="17.25"/>
    <row r="285" spans="1:8" s="2" customFormat="1" ht="17.25"/>
  </sheetData>
  <mergeCells count="112">
    <mergeCell ref="A270:H271"/>
    <mergeCell ref="A272:H273"/>
    <mergeCell ref="D228:D258"/>
    <mergeCell ref="E228:E258"/>
    <mergeCell ref="A259:H261"/>
    <mergeCell ref="A263:H264"/>
    <mergeCell ref="A265:H265"/>
    <mergeCell ref="A268:H269"/>
    <mergeCell ref="A216:A217"/>
    <mergeCell ref="A218:A225"/>
    <mergeCell ref="A226:A227"/>
    <mergeCell ref="B226:B227"/>
    <mergeCell ref="A228:A258"/>
    <mergeCell ref="B228:C228"/>
    <mergeCell ref="A188:A190"/>
    <mergeCell ref="D188:D190"/>
    <mergeCell ref="E188:E190"/>
    <mergeCell ref="A191:A215"/>
    <mergeCell ref="D192:D194"/>
    <mergeCell ref="E192:E194"/>
    <mergeCell ref="D195:D212"/>
    <mergeCell ref="E195:E212"/>
    <mergeCell ref="D213:D227"/>
    <mergeCell ref="E213:E227"/>
    <mergeCell ref="A133:A143"/>
    <mergeCell ref="D133:D143"/>
    <mergeCell ref="E133:E143"/>
    <mergeCell ref="A144:A149"/>
    <mergeCell ref="D144:D150"/>
    <mergeCell ref="E144:E150"/>
    <mergeCell ref="A150:A159"/>
    <mergeCell ref="D151:D155"/>
    <mergeCell ref="E151:E155"/>
    <mergeCell ref="D156:D161"/>
    <mergeCell ref="E156:E161"/>
    <mergeCell ref="A160:A187"/>
    <mergeCell ref="D162:D170"/>
    <mergeCell ref="E162:E170"/>
    <mergeCell ref="D172:D176"/>
    <mergeCell ref="E172:E176"/>
    <mergeCell ref="D177:D179"/>
    <mergeCell ref="E177:E179"/>
    <mergeCell ref="D180:D187"/>
    <mergeCell ref="E180:E187"/>
    <mergeCell ref="A125:A127"/>
    <mergeCell ref="D125:D127"/>
    <mergeCell ref="E125:E127"/>
    <mergeCell ref="A128:A132"/>
    <mergeCell ref="D128:D132"/>
    <mergeCell ref="E128:E132"/>
    <mergeCell ref="A97:A106"/>
    <mergeCell ref="D97:D103"/>
    <mergeCell ref="E97:E103"/>
    <mergeCell ref="D104:D107"/>
    <mergeCell ref="E104:E107"/>
    <mergeCell ref="A107:A123"/>
    <mergeCell ref="D108:D113"/>
    <mergeCell ref="E108:E113"/>
    <mergeCell ref="D114:D123"/>
    <mergeCell ref="E114:E123"/>
    <mergeCell ref="A86:A94"/>
    <mergeCell ref="D86:D91"/>
    <mergeCell ref="E86:E91"/>
    <mergeCell ref="D92:D94"/>
    <mergeCell ref="E92:E94"/>
    <mergeCell ref="A95:A96"/>
    <mergeCell ref="D95:D96"/>
    <mergeCell ref="E95:E96"/>
    <mergeCell ref="A69:A81"/>
    <mergeCell ref="D69:D81"/>
    <mergeCell ref="E69:E81"/>
    <mergeCell ref="A82:A85"/>
    <mergeCell ref="D82:D85"/>
    <mergeCell ref="E82:E85"/>
    <mergeCell ref="E13:E15"/>
    <mergeCell ref="D16:D18"/>
    <mergeCell ref="E16:E18"/>
    <mergeCell ref="D19:D21"/>
    <mergeCell ref="D36:D42"/>
    <mergeCell ref="E36:E42"/>
    <mergeCell ref="D43:D47"/>
    <mergeCell ref="E43:E47"/>
    <mergeCell ref="A48:A62"/>
    <mergeCell ref="D48:D63"/>
    <mergeCell ref="E48:E63"/>
    <mergeCell ref="A63:A68"/>
    <mergeCell ref="D64:D68"/>
    <mergeCell ref="E64:E68"/>
    <mergeCell ref="B274:H274"/>
    <mergeCell ref="A1:H1"/>
    <mergeCell ref="A2:H2"/>
    <mergeCell ref="A3:H3"/>
    <mergeCell ref="A4:H4"/>
    <mergeCell ref="A5:A6"/>
    <mergeCell ref="B5:B6"/>
    <mergeCell ref="C5:C6"/>
    <mergeCell ref="D5:E5"/>
    <mergeCell ref="F5:F6"/>
    <mergeCell ref="G5:G6"/>
    <mergeCell ref="E19:E21"/>
    <mergeCell ref="D22:D27"/>
    <mergeCell ref="E22:E27"/>
    <mergeCell ref="D28:D31"/>
    <mergeCell ref="E28:E31"/>
    <mergeCell ref="D32:D35"/>
    <mergeCell ref="E32:E35"/>
    <mergeCell ref="H5:H6"/>
    <mergeCell ref="A7:A47"/>
    <mergeCell ref="C7:H7"/>
    <mergeCell ref="D9:D12"/>
    <mergeCell ref="E9:E12"/>
    <mergeCell ref="D13:D15"/>
  </mergeCells>
  <hyperlinks>
    <hyperlink ref="F5" r:id="rId1" display="cf=j=@)&amp;@÷)&amp;# df l:js[t b//]6"/>
  </hyperlinks>
  <pageMargins left="0.28000000000000003" right="0.2" top="0.4" bottom="0.41" header="0.3" footer="0.3"/>
  <pageSetup paperSize="9" orientation="portrait" verticalDpi="0"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143"/>
  <sheetViews>
    <sheetView workbookViewId="0">
      <selection activeCell="B10" sqref="B10"/>
    </sheetView>
  </sheetViews>
  <sheetFormatPr defaultRowHeight="15"/>
  <cols>
    <col min="1" max="1" width="5.7109375" customWidth="1"/>
    <col min="2" max="2" width="46.85546875" customWidth="1"/>
    <col min="3" max="3" width="17.140625" customWidth="1"/>
    <col min="4" max="4" width="11.5703125" customWidth="1"/>
    <col min="5" max="5" width="11" customWidth="1"/>
    <col min="6" max="6" width="9.140625" hidden="1" customWidth="1"/>
    <col min="7" max="7" width="0.42578125" customWidth="1"/>
    <col min="8" max="8" width="9.140625" hidden="1" customWidth="1"/>
  </cols>
  <sheetData>
    <row r="1" spans="1:8" ht="19.5">
      <c r="A1" s="656" t="s">
        <v>777</v>
      </c>
      <c r="B1" s="656"/>
      <c r="C1" s="656"/>
      <c r="D1" s="656"/>
      <c r="E1" s="656"/>
      <c r="F1" s="74"/>
      <c r="G1" s="74"/>
      <c r="H1" s="74"/>
    </row>
    <row r="2" spans="1:8" ht="24.75">
      <c r="A2" s="655" t="s">
        <v>778</v>
      </c>
      <c r="B2" s="655"/>
      <c r="C2" s="655"/>
      <c r="D2" s="655"/>
      <c r="E2" s="655"/>
      <c r="F2" s="655"/>
      <c r="G2" s="655"/>
      <c r="H2" s="655"/>
    </row>
    <row r="3" spans="1:8" ht="44.25" customHeight="1">
      <c r="A3" s="706" t="s">
        <v>779</v>
      </c>
      <c r="B3" s="706"/>
      <c r="C3" s="706"/>
      <c r="D3" s="706"/>
      <c r="E3" s="706"/>
      <c r="F3" s="706"/>
      <c r="G3" s="706"/>
      <c r="H3" s="706"/>
    </row>
    <row r="4" spans="1:8" ht="90">
      <c r="A4" s="309" t="s">
        <v>420</v>
      </c>
      <c r="B4" s="309" t="s">
        <v>780</v>
      </c>
      <c r="C4" s="310" t="s">
        <v>781</v>
      </c>
      <c r="D4" s="310" t="s">
        <v>1371</v>
      </c>
      <c r="E4" s="310" t="s">
        <v>1372</v>
      </c>
      <c r="F4" s="311"/>
    </row>
    <row r="5" spans="1:8" ht="20.100000000000001" customHeight="1">
      <c r="A5" s="312">
        <v>1</v>
      </c>
      <c r="B5" s="313" t="s">
        <v>782</v>
      </c>
      <c r="C5" s="314">
        <v>10</v>
      </c>
      <c r="D5" s="314">
        <v>10</v>
      </c>
      <c r="E5" s="314">
        <v>10</v>
      </c>
      <c r="F5" s="311"/>
    </row>
    <row r="6" spans="1:8" ht="20.100000000000001" customHeight="1">
      <c r="A6" s="312">
        <v>2</v>
      </c>
      <c r="B6" s="313" t="s">
        <v>783</v>
      </c>
      <c r="C6" s="314">
        <v>50</v>
      </c>
      <c r="D6" s="314">
        <v>50</v>
      </c>
      <c r="E6" s="314">
        <v>50</v>
      </c>
      <c r="F6" s="311"/>
    </row>
    <row r="7" spans="1:8" ht="20.100000000000001" customHeight="1">
      <c r="A7" s="312">
        <v>3</v>
      </c>
      <c r="B7" s="313" t="s">
        <v>784</v>
      </c>
      <c r="C7" s="314">
        <v>100</v>
      </c>
      <c r="D7" s="314">
        <v>100</v>
      </c>
      <c r="E7" s="314">
        <v>150</v>
      </c>
      <c r="F7" s="311"/>
    </row>
    <row r="8" spans="1:8" ht="20.100000000000001" customHeight="1">
      <c r="A8" s="312">
        <v>4</v>
      </c>
      <c r="B8" s="313" t="s">
        <v>785</v>
      </c>
      <c r="C8" s="314">
        <v>150</v>
      </c>
      <c r="D8" s="314">
        <v>150</v>
      </c>
      <c r="E8" s="314">
        <v>250</v>
      </c>
      <c r="F8" s="311"/>
    </row>
    <row r="9" spans="1:8" ht="20.100000000000001" customHeight="1">
      <c r="A9" s="703" t="s">
        <v>786</v>
      </c>
      <c r="B9" s="704"/>
      <c r="C9" s="704"/>
      <c r="D9" s="704"/>
      <c r="E9" s="705"/>
      <c r="F9" s="311"/>
    </row>
    <row r="10" spans="1:8" ht="20.100000000000001" customHeight="1">
      <c r="A10" s="312">
        <v>5</v>
      </c>
      <c r="B10" s="313" t="s">
        <v>787</v>
      </c>
      <c r="C10" s="314">
        <v>50</v>
      </c>
      <c r="D10" s="314">
        <v>50</v>
      </c>
      <c r="E10" s="314">
        <v>50</v>
      </c>
      <c r="F10" s="311"/>
    </row>
    <row r="11" spans="1:8" ht="20.100000000000001" customHeight="1">
      <c r="A11" s="315">
        <v>6</v>
      </c>
      <c r="B11" s="316" t="s">
        <v>788</v>
      </c>
      <c r="C11" s="317">
        <v>100</v>
      </c>
      <c r="D11" s="317">
        <v>100</v>
      </c>
      <c r="E11" s="317">
        <v>100</v>
      </c>
      <c r="F11" s="311"/>
    </row>
    <row r="12" spans="1:8" ht="20.100000000000001" customHeight="1">
      <c r="A12" s="315">
        <v>7</v>
      </c>
      <c r="B12" s="318" t="s">
        <v>789</v>
      </c>
      <c r="C12" s="319"/>
      <c r="D12" s="319"/>
      <c r="E12" s="319">
        <v>50</v>
      </c>
      <c r="F12" s="311"/>
    </row>
    <row r="13" spans="1:8" ht="20.100000000000001" customHeight="1">
      <c r="A13" s="703" t="s">
        <v>790</v>
      </c>
      <c r="B13" s="704"/>
      <c r="C13" s="704"/>
      <c r="D13" s="704"/>
      <c r="E13" s="705"/>
      <c r="F13" s="311"/>
    </row>
    <row r="14" spans="1:8" ht="20.100000000000001" customHeight="1">
      <c r="A14" s="312">
        <v>8</v>
      </c>
      <c r="B14" s="313" t="s">
        <v>791</v>
      </c>
      <c r="C14" s="314">
        <v>500</v>
      </c>
      <c r="D14" s="314">
        <v>500</v>
      </c>
      <c r="E14" s="314">
        <v>500</v>
      </c>
      <c r="F14" s="311"/>
    </row>
    <row r="15" spans="1:8" ht="20.100000000000001" customHeight="1">
      <c r="A15" s="312">
        <v>9</v>
      </c>
      <c r="B15" s="313" t="s">
        <v>792</v>
      </c>
      <c r="C15" s="314">
        <v>150</v>
      </c>
      <c r="D15" s="314">
        <v>150</v>
      </c>
      <c r="E15" s="314">
        <v>150</v>
      </c>
      <c r="F15" s="311"/>
    </row>
    <row r="16" spans="1:8" ht="20.100000000000001" customHeight="1">
      <c r="A16" s="312">
        <v>10</v>
      </c>
      <c r="B16" s="313" t="s">
        <v>793</v>
      </c>
      <c r="C16" s="314">
        <v>200</v>
      </c>
      <c r="D16" s="314">
        <v>200</v>
      </c>
      <c r="E16" s="314">
        <v>200</v>
      </c>
      <c r="F16" s="311"/>
    </row>
    <row r="17" spans="1:6" ht="18">
      <c r="A17" s="312"/>
      <c r="B17" s="313" t="s">
        <v>794</v>
      </c>
      <c r="C17" s="314"/>
      <c r="D17" s="314">
        <v>300</v>
      </c>
      <c r="E17" s="314">
        <v>300</v>
      </c>
      <c r="F17" s="311"/>
    </row>
    <row r="18" spans="1:6" ht="18">
      <c r="A18" s="312">
        <v>11</v>
      </c>
      <c r="B18" s="313" t="s">
        <v>795</v>
      </c>
      <c r="C18" s="314">
        <v>500</v>
      </c>
      <c r="D18" s="314">
        <v>500</v>
      </c>
      <c r="E18" s="314">
        <v>500</v>
      </c>
      <c r="F18" s="311"/>
    </row>
    <row r="19" spans="1:6" ht="18">
      <c r="A19" s="312">
        <v>12</v>
      </c>
      <c r="B19" s="313" t="s">
        <v>796</v>
      </c>
      <c r="C19" s="314">
        <v>300</v>
      </c>
      <c r="D19" s="314">
        <v>300</v>
      </c>
      <c r="E19" s="314">
        <v>300</v>
      </c>
      <c r="F19" s="311"/>
    </row>
    <row r="20" spans="1:6" ht="18">
      <c r="A20" s="312">
        <v>13</v>
      </c>
      <c r="B20" s="313" t="s">
        <v>797</v>
      </c>
      <c r="C20" s="314">
        <v>1200</v>
      </c>
      <c r="D20" s="314">
        <v>1200</v>
      </c>
      <c r="E20" s="314">
        <v>1200</v>
      </c>
      <c r="F20" s="311"/>
    </row>
    <row r="21" spans="1:6" ht="18">
      <c r="A21" s="312">
        <v>14</v>
      </c>
      <c r="B21" s="313" t="s">
        <v>798</v>
      </c>
      <c r="C21" s="314">
        <v>200</v>
      </c>
      <c r="D21" s="314">
        <v>200</v>
      </c>
      <c r="E21" s="314">
        <v>200</v>
      </c>
      <c r="F21" s="311"/>
    </row>
    <row r="22" spans="1:6" ht="18">
      <c r="A22" s="312">
        <v>15</v>
      </c>
      <c r="B22" s="313" t="s">
        <v>799</v>
      </c>
      <c r="C22" s="314">
        <v>200</v>
      </c>
      <c r="D22" s="314">
        <v>200</v>
      </c>
      <c r="E22" s="314">
        <v>200</v>
      </c>
      <c r="F22" s="311"/>
    </row>
    <row r="23" spans="1:6" ht="18">
      <c r="A23" s="312">
        <v>16</v>
      </c>
      <c r="B23" s="313" t="s">
        <v>800</v>
      </c>
      <c r="C23" s="314">
        <v>500</v>
      </c>
      <c r="D23" s="314">
        <v>500</v>
      </c>
      <c r="E23" s="314">
        <v>500</v>
      </c>
      <c r="F23" s="311"/>
    </row>
    <row r="24" spans="1:6" ht="18">
      <c r="A24" s="312">
        <v>17</v>
      </c>
      <c r="B24" s="313" t="s">
        <v>801</v>
      </c>
      <c r="C24" s="314">
        <v>200</v>
      </c>
      <c r="D24" s="314">
        <v>200</v>
      </c>
      <c r="E24" s="314">
        <v>200</v>
      </c>
      <c r="F24" s="311"/>
    </row>
    <row r="25" spans="1:6" ht="18">
      <c r="A25" s="312">
        <v>18</v>
      </c>
      <c r="B25" s="313" t="s">
        <v>802</v>
      </c>
      <c r="C25" s="314">
        <v>200</v>
      </c>
      <c r="D25" s="314">
        <v>200</v>
      </c>
      <c r="E25" s="314">
        <v>200</v>
      </c>
      <c r="F25" s="311"/>
    </row>
    <row r="26" spans="1:6" ht="18">
      <c r="A26" s="312">
        <v>19</v>
      </c>
      <c r="B26" s="313" t="s">
        <v>803</v>
      </c>
      <c r="C26" s="314">
        <v>200</v>
      </c>
      <c r="D26" s="314">
        <v>200</v>
      </c>
      <c r="E26" s="314">
        <v>200</v>
      </c>
      <c r="F26" s="311"/>
    </row>
    <row r="27" spans="1:6" ht="18">
      <c r="A27" s="312">
        <v>20</v>
      </c>
      <c r="B27" s="313" t="s">
        <v>804</v>
      </c>
      <c r="C27" s="314">
        <v>200</v>
      </c>
      <c r="D27" s="314">
        <v>200</v>
      </c>
      <c r="E27" s="314">
        <v>200</v>
      </c>
      <c r="F27" s="311"/>
    </row>
    <row r="28" spans="1:6" ht="18">
      <c r="A28" s="312">
        <v>21</v>
      </c>
      <c r="B28" s="313" t="s">
        <v>805</v>
      </c>
      <c r="C28" s="314">
        <v>200</v>
      </c>
      <c r="D28" s="314">
        <v>200</v>
      </c>
      <c r="E28" s="314">
        <v>200</v>
      </c>
      <c r="F28" s="311"/>
    </row>
    <row r="29" spans="1:6" ht="18">
      <c r="A29" s="312">
        <v>22</v>
      </c>
      <c r="B29" s="313" t="s">
        <v>806</v>
      </c>
      <c r="C29" s="314">
        <v>200</v>
      </c>
      <c r="D29" s="314">
        <v>200</v>
      </c>
      <c r="E29" s="314">
        <v>200</v>
      </c>
      <c r="F29" s="311"/>
    </row>
    <row r="30" spans="1:6" ht="18">
      <c r="A30" s="312">
        <v>23</v>
      </c>
      <c r="B30" s="313" t="s">
        <v>807</v>
      </c>
      <c r="C30" s="314">
        <v>200</v>
      </c>
      <c r="D30" s="314">
        <v>200</v>
      </c>
      <c r="E30" s="314">
        <v>200</v>
      </c>
      <c r="F30" s="311"/>
    </row>
    <row r="31" spans="1:6" ht="18">
      <c r="A31" s="312">
        <v>24</v>
      </c>
      <c r="B31" s="313" t="s">
        <v>808</v>
      </c>
      <c r="C31" s="314">
        <v>300</v>
      </c>
      <c r="D31" s="314">
        <v>300</v>
      </c>
      <c r="E31" s="314">
        <v>300</v>
      </c>
      <c r="F31" s="311"/>
    </row>
    <row r="32" spans="1:6" ht="18">
      <c r="A32" s="312">
        <v>25</v>
      </c>
      <c r="B32" s="313" t="s">
        <v>809</v>
      </c>
      <c r="C32" s="314">
        <v>300</v>
      </c>
      <c r="D32" s="314">
        <v>300</v>
      </c>
      <c r="E32" s="314">
        <v>300</v>
      </c>
      <c r="F32" s="311"/>
    </row>
    <row r="33" spans="1:6" ht="18">
      <c r="A33" s="312">
        <v>26</v>
      </c>
      <c r="B33" s="313" t="s">
        <v>810</v>
      </c>
      <c r="C33" s="314">
        <v>1500</v>
      </c>
      <c r="D33" s="314">
        <v>1500</v>
      </c>
      <c r="E33" s="314">
        <v>1500</v>
      </c>
      <c r="F33" s="311"/>
    </row>
    <row r="34" spans="1:6" ht="18">
      <c r="A34" s="312">
        <v>27</v>
      </c>
      <c r="B34" s="313" t="s">
        <v>811</v>
      </c>
      <c r="C34" s="314">
        <v>100</v>
      </c>
      <c r="D34" s="314">
        <v>100</v>
      </c>
      <c r="E34" s="314">
        <v>100</v>
      </c>
      <c r="F34" s="311"/>
    </row>
    <row r="35" spans="1:6" ht="18">
      <c r="A35" s="312">
        <v>28</v>
      </c>
      <c r="B35" s="313" t="s">
        <v>812</v>
      </c>
      <c r="C35" s="314">
        <v>50</v>
      </c>
      <c r="D35" s="314">
        <v>50</v>
      </c>
      <c r="E35" s="314">
        <v>50</v>
      </c>
      <c r="F35" s="311"/>
    </row>
    <row r="36" spans="1:6" ht="18">
      <c r="A36" s="312">
        <v>29</v>
      </c>
      <c r="B36" s="313" t="s">
        <v>813</v>
      </c>
      <c r="C36" s="314">
        <v>1000</v>
      </c>
      <c r="D36" s="314">
        <v>1000</v>
      </c>
      <c r="E36" s="314">
        <v>1000</v>
      </c>
      <c r="F36" s="311"/>
    </row>
    <row r="37" spans="1:6" ht="18">
      <c r="A37" s="312">
        <v>30</v>
      </c>
      <c r="B37" s="313" t="s">
        <v>814</v>
      </c>
      <c r="C37" s="314">
        <v>200</v>
      </c>
      <c r="D37" s="314">
        <v>200</v>
      </c>
      <c r="E37" s="314">
        <v>200</v>
      </c>
      <c r="F37" s="311"/>
    </row>
    <row r="38" spans="1:6" ht="18">
      <c r="A38" s="312">
        <v>31</v>
      </c>
      <c r="B38" s="313" t="s">
        <v>815</v>
      </c>
      <c r="C38" s="314">
        <v>100</v>
      </c>
      <c r="D38" s="314">
        <v>100</v>
      </c>
      <c r="E38" s="314">
        <v>100</v>
      </c>
      <c r="F38" s="311"/>
    </row>
    <row r="39" spans="1:6" ht="18">
      <c r="A39" s="312">
        <v>32</v>
      </c>
      <c r="B39" s="313" t="s">
        <v>816</v>
      </c>
      <c r="C39" s="314">
        <v>300</v>
      </c>
      <c r="D39" s="314">
        <v>300</v>
      </c>
      <c r="E39" s="314">
        <v>300</v>
      </c>
      <c r="F39" s="311"/>
    </row>
    <row r="40" spans="1:6" ht="18">
      <c r="A40" s="312">
        <v>33</v>
      </c>
      <c r="B40" s="313" t="s">
        <v>817</v>
      </c>
      <c r="C40" s="314">
        <v>6000</v>
      </c>
      <c r="D40" s="314">
        <v>6000</v>
      </c>
      <c r="E40" s="314">
        <v>6000</v>
      </c>
      <c r="F40" s="311"/>
    </row>
    <row r="41" spans="1:6" ht="18">
      <c r="A41" s="312">
        <v>34</v>
      </c>
      <c r="B41" s="313" t="s">
        <v>818</v>
      </c>
      <c r="C41" s="314">
        <v>500</v>
      </c>
      <c r="D41" s="314">
        <v>500</v>
      </c>
      <c r="E41" s="314">
        <v>500</v>
      </c>
      <c r="F41" s="311"/>
    </row>
    <row r="42" spans="1:6" ht="18">
      <c r="A42" s="312">
        <v>35</v>
      </c>
      <c r="B42" s="313" t="s">
        <v>819</v>
      </c>
      <c r="C42" s="314">
        <v>300</v>
      </c>
      <c r="D42" s="314">
        <v>300</v>
      </c>
      <c r="E42" s="314">
        <v>300</v>
      </c>
      <c r="F42" s="311"/>
    </row>
    <row r="43" spans="1:6" ht="18">
      <c r="A43" s="312">
        <v>36</v>
      </c>
      <c r="B43" s="313" t="s">
        <v>820</v>
      </c>
      <c r="C43" s="314">
        <v>100</v>
      </c>
      <c r="D43" s="314">
        <v>100</v>
      </c>
      <c r="E43" s="314">
        <v>100</v>
      </c>
      <c r="F43" s="311"/>
    </row>
    <row r="44" spans="1:6" ht="18">
      <c r="A44" s="312">
        <v>37</v>
      </c>
      <c r="B44" s="313" t="s">
        <v>821</v>
      </c>
      <c r="C44" s="314">
        <v>500</v>
      </c>
      <c r="D44" s="314">
        <v>500</v>
      </c>
      <c r="E44" s="314">
        <v>500</v>
      </c>
      <c r="F44" s="311"/>
    </row>
    <row r="45" spans="1:6" ht="18">
      <c r="A45" s="312">
        <v>38</v>
      </c>
      <c r="B45" s="323" t="s">
        <v>1373</v>
      </c>
      <c r="C45" s="314"/>
      <c r="D45" s="314">
        <v>2000</v>
      </c>
      <c r="E45" s="314">
        <v>2000</v>
      </c>
      <c r="F45" s="311"/>
    </row>
    <row r="46" spans="1:6" ht="18">
      <c r="A46" s="703" t="s">
        <v>822</v>
      </c>
      <c r="B46" s="704"/>
      <c r="C46" s="704"/>
      <c r="D46" s="704"/>
      <c r="E46" s="705"/>
      <c r="F46" s="311"/>
    </row>
    <row r="47" spans="1:6" ht="18">
      <c r="A47" s="312">
        <v>39</v>
      </c>
      <c r="B47" s="313" t="s">
        <v>823</v>
      </c>
      <c r="C47" s="314">
        <v>1500</v>
      </c>
      <c r="D47" s="314">
        <v>1500</v>
      </c>
      <c r="E47" s="314">
        <v>1500</v>
      </c>
      <c r="F47" s="311"/>
    </row>
    <row r="48" spans="1:6" ht="18">
      <c r="A48" s="312">
        <v>40</v>
      </c>
      <c r="B48" s="313" t="s">
        <v>824</v>
      </c>
      <c r="C48" s="314">
        <v>200</v>
      </c>
      <c r="D48" s="314">
        <v>200</v>
      </c>
      <c r="E48" s="314">
        <v>200</v>
      </c>
      <c r="F48" s="311"/>
    </row>
    <row r="49" spans="1:6" ht="18">
      <c r="A49" s="312">
        <v>41</v>
      </c>
      <c r="B49" s="313" t="s">
        <v>825</v>
      </c>
      <c r="C49" s="314">
        <v>180</v>
      </c>
      <c r="D49" s="314">
        <v>180</v>
      </c>
      <c r="E49" s="314">
        <v>180</v>
      </c>
      <c r="F49" s="311"/>
    </row>
    <row r="50" spans="1:6" ht="18">
      <c r="A50" s="312">
        <v>42</v>
      </c>
      <c r="B50" s="313" t="s">
        <v>826</v>
      </c>
      <c r="C50" s="314">
        <v>150</v>
      </c>
      <c r="D50" s="314">
        <v>150</v>
      </c>
      <c r="E50" s="314">
        <v>150</v>
      </c>
      <c r="F50" s="311"/>
    </row>
    <row r="51" spans="1:6" ht="18">
      <c r="A51" s="312">
        <v>43</v>
      </c>
      <c r="B51" s="313" t="s">
        <v>827</v>
      </c>
      <c r="C51" s="314">
        <v>130</v>
      </c>
      <c r="D51" s="314">
        <v>130</v>
      </c>
      <c r="E51" s="314">
        <v>130</v>
      </c>
      <c r="F51" s="311"/>
    </row>
    <row r="52" spans="1:6" ht="18">
      <c r="A52" s="312">
        <v>44</v>
      </c>
      <c r="B52" s="313" t="s">
        <v>828</v>
      </c>
      <c r="C52" s="314">
        <v>120</v>
      </c>
      <c r="D52" s="314">
        <v>120</v>
      </c>
      <c r="E52" s="314">
        <v>120</v>
      </c>
      <c r="F52" s="311"/>
    </row>
    <row r="53" spans="1:6" ht="18">
      <c r="A53" s="312">
        <v>45</v>
      </c>
      <c r="B53" s="313" t="s">
        <v>829</v>
      </c>
      <c r="C53" s="314">
        <v>110</v>
      </c>
      <c r="D53" s="314">
        <v>110</v>
      </c>
      <c r="E53" s="314">
        <v>110</v>
      </c>
      <c r="F53" s="311"/>
    </row>
    <row r="54" spans="1:6" ht="18">
      <c r="A54" s="312">
        <v>46</v>
      </c>
      <c r="B54" s="313" t="s">
        <v>830</v>
      </c>
      <c r="C54" s="314">
        <v>100</v>
      </c>
      <c r="D54" s="314">
        <v>100</v>
      </c>
      <c r="E54" s="314">
        <v>100</v>
      </c>
      <c r="F54" s="311"/>
    </row>
    <row r="55" spans="1:6" ht="18">
      <c r="A55" s="703" t="s">
        <v>831</v>
      </c>
      <c r="B55" s="704"/>
      <c r="C55" s="704"/>
      <c r="D55" s="704"/>
      <c r="E55" s="705"/>
      <c r="F55" s="311"/>
    </row>
    <row r="56" spans="1:6" ht="18">
      <c r="A56" s="312">
        <v>47</v>
      </c>
      <c r="B56" s="313" t="s">
        <v>832</v>
      </c>
      <c r="C56" s="314">
        <v>2500</v>
      </c>
      <c r="D56" s="314">
        <v>2500</v>
      </c>
      <c r="E56" s="314">
        <v>2500</v>
      </c>
      <c r="F56" s="311"/>
    </row>
    <row r="57" spans="1:6" ht="18">
      <c r="A57" s="312">
        <v>48</v>
      </c>
      <c r="B57" s="313" t="s">
        <v>833</v>
      </c>
      <c r="C57" s="314">
        <v>1500</v>
      </c>
      <c r="D57" s="314">
        <v>1500</v>
      </c>
      <c r="E57" s="314">
        <v>1500</v>
      </c>
      <c r="F57" s="311"/>
    </row>
    <row r="58" spans="1:6" ht="18">
      <c r="A58" s="312">
        <v>49</v>
      </c>
      <c r="B58" s="313" t="s">
        <v>834</v>
      </c>
      <c r="C58" s="314">
        <v>700</v>
      </c>
      <c r="D58" s="314">
        <v>700</v>
      </c>
      <c r="E58" s="314">
        <v>700</v>
      </c>
      <c r="F58" s="311"/>
    </row>
    <row r="59" spans="1:6" ht="18">
      <c r="A59" s="312">
        <v>50</v>
      </c>
      <c r="B59" s="313" t="s">
        <v>835</v>
      </c>
      <c r="C59" s="314">
        <v>500</v>
      </c>
      <c r="D59" s="314">
        <v>500</v>
      </c>
      <c r="E59" s="314">
        <v>500</v>
      </c>
      <c r="F59" s="311"/>
    </row>
    <row r="60" spans="1:6" ht="18">
      <c r="A60" s="312">
        <v>51</v>
      </c>
      <c r="B60" s="313" t="s">
        <v>836</v>
      </c>
      <c r="C60" s="314">
        <v>1000</v>
      </c>
      <c r="D60" s="314">
        <v>1000</v>
      </c>
      <c r="E60" s="314">
        <v>1000</v>
      </c>
      <c r="F60" s="311"/>
    </row>
    <row r="61" spans="1:6" ht="18">
      <c r="A61" s="312">
        <v>52</v>
      </c>
      <c r="B61" s="313" t="s">
        <v>837</v>
      </c>
      <c r="C61" s="314">
        <v>2000</v>
      </c>
      <c r="D61" s="314">
        <v>2000</v>
      </c>
      <c r="E61" s="314">
        <v>2000</v>
      </c>
      <c r="F61" s="311"/>
    </row>
    <row r="62" spans="1:6" ht="18">
      <c r="A62" s="312">
        <v>53</v>
      </c>
      <c r="B62" s="313" t="s">
        <v>838</v>
      </c>
      <c r="C62" s="314">
        <v>100</v>
      </c>
      <c r="D62" s="314">
        <v>100</v>
      </c>
      <c r="E62" s="314">
        <v>100</v>
      </c>
      <c r="F62" s="311"/>
    </row>
    <row r="63" spans="1:6" ht="18">
      <c r="A63" s="312">
        <v>54</v>
      </c>
      <c r="B63" s="313" t="s">
        <v>839</v>
      </c>
      <c r="C63" s="314">
        <v>2000</v>
      </c>
      <c r="D63" s="314">
        <v>2000</v>
      </c>
      <c r="E63" s="314">
        <v>2000</v>
      </c>
      <c r="F63" s="311"/>
    </row>
    <row r="64" spans="1:6" ht="18">
      <c r="A64" s="312">
        <v>55</v>
      </c>
      <c r="B64" s="313" t="s">
        <v>840</v>
      </c>
      <c r="C64" s="314">
        <v>1500</v>
      </c>
      <c r="D64" s="314">
        <v>1500</v>
      </c>
      <c r="E64" s="314">
        <v>1500</v>
      </c>
      <c r="F64" s="311"/>
    </row>
    <row r="65" spans="1:6" ht="18">
      <c r="A65" s="312">
        <v>56</v>
      </c>
      <c r="B65" s="313" t="s">
        <v>841</v>
      </c>
      <c r="C65" s="314">
        <v>1000</v>
      </c>
      <c r="D65" s="314">
        <v>1000</v>
      </c>
      <c r="E65" s="314">
        <v>1000</v>
      </c>
      <c r="F65" s="311"/>
    </row>
    <row r="66" spans="1:6" ht="18">
      <c r="A66" s="312">
        <v>57</v>
      </c>
      <c r="B66" s="313" t="s">
        <v>842</v>
      </c>
      <c r="C66" s="314">
        <v>500</v>
      </c>
      <c r="D66" s="314">
        <v>500</v>
      </c>
      <c r="E66" s="314">
        <v>500</v>
      </c>
      <c r="F66" s="311"/>
    </row>
    <row r="67" spans="1:6" ht="18">
      <c r="A67" s="312">
        <v>58</v>
      </c>
      <c r="B67" s="313" t="s">
        <v>843</v>
      </c>
      <c r="C67" s="314">
        <v>1000</v>
      </c>
      <c r="D67" s="314">
        <v>1000</v>
      </c>
      <c r="E67" s="314">
        <v>1000</v>
      </c>
      <c r="F67" s="311"/>
    </row>
    <row r="68" spans="1:6" ht="18">
      <c r="A68" s="312">
        <v>59</v>
      </c>
      <c r="B68" s="313" t="s">
        <v>844</v>
      </c>
      <c r="C68" s="314"/>
      <c r="D68" s="314">
        <v>1000</v>
      </c>
      <c r="E68" s="314">
        <v>1000</v>
      </c>
      <c r="F68" s="311"/>
    </row>
    <row r="69" spans="1:6" ht="18">
      <c r="A69" s="703" t="s">
        <v>845</v>
      </c>
      <c r="B69" s="704"/>
      <c r="C69" s="704"/>
      <c r="D69" s="704"/>
      <c r="E69" s="705"/>
      <c r="F69" s="311"/>
    </row>
    <row r="70" spans="1:6" ht="18">
      <c r="A70" s="312">
        <v>60</v>
      </c>
      <c r="B70" s="313" t="s">
        <v>846</v>
      </c>
      <c r="C70" s="314">
        <v>500</v>
      </c>
      <c r="D70" s="314">
        <v>500</v>
      </c>
      <c r="E70" s="314">
        <v>500</v>
      </c>
      <c r="F70" s="311"/>
    </row>
    <row r="71" spans="1:6" ht="18">
      <c r="A71" s="312">
        <v>61</v>
      </c>
      <c r="B71" s="313" t="s">
        <v>847</v>
      </c>
      <c r="C71" s="314">
        <v>100</v>
      </c>
      <c r="D71" s="314">
        <v>100</v>
      </c>
      <c r="E71" s="314">
        <v>100</v>
      </c>
      <c r="F71" s="311"/>
    </row>
    <row r="72" spans="1:6" ht="18">
      <c r="A72" s="703" t="s">
        <v>848</v>
      </c>
      <c r="B72" s="704"/>
      <c r="C72" s="704"/>
      <c r="D72" s="704"/>
      <c r="E72" s="705"/>
      <c r="F72" s="311"/>
    </row>
    <row r="73" spans="1:6" ht="18">
      <c r="A73" s="312">
        <v>62</v>
      </c>
      <c r="B73" s="313" t="s">
        <v>849</v>
      </c>
      <c r="C73" s="314">
        <v>200</v>
      </c>
      <c r="D73" s="314">
        <v>200</v>
      </c>
      <c r="E73" s="314">
        <v>200</v>
      </c>
      <c r="F73" s="311"/>
    </row>
    <row r="74" spans="1:6" ht="18">
      <c r="A74" s="312">
        <v>63</v>
      </c>
      <c r="B74" s="313" t="s">
        <v>850</v>
      </c>
      <c r="C74" s="314">
        <v>100</v>
      </c>
      <c r="D74" s="314">
        <v>100</v>
      </c>
      <c r="E74" s="314">
        <v>100</v>
      </c>
      <c r="F74" s="320"/>
    </row>
    <row r="75" spans="1:6" ht="18">
      <c r="A75" s="703" t="s">
        <v>851</v>
      </c>
      <c r="B75" s="704"/>
      <c r="C75" s="704"/>
      <c r="D75" s="704"/>
      <c r="E75" s="705"/>
      <c r="F75" s="320"/>
    </row>
    <row r="76" spans="1:6" ht="18">
      <c r="A76" s="312">
        <v>64</v>
      </c>
      <c r="B76" s="313" t="s">
        <v>852</v>
      </c>
      <c r="C76" s="314">
        <v>500</v>
      </c>
      <c r="D76" s="314">
        <v>500</v>
      </c>
      <c r="E76" s="314">
        <v>500</v>
      </c>
      <c r="F76" s="320"/>
    </row>
    <row r="77" spans="1:6" ht="18">
      <c r="A77" s="312">
        <v>65</v>
      </c>
      <c r="B77" s="313" t="s">
        <v>853</v>
      </c>
      <c r="C77" s="314">
        <v>250</v>
      </c>
      <c r="D77" s="314">
        <v>250</v>
      </c>
      <c r="E77" s="314">
        <v>250</v>
      </c>
      <c r="F77" s="320"/>
    </row>
    <row r="78" spans="1:6" ht="18">
      <c r="A78" s="312">
        <v>66</v>
      </c>
      <c r="B78" s="313" t="s">
        <v>854</v>
      </c>
      <c r="C78" s="314">
        <v>350</v>
      </c>
      <c r="D78" s="314">
        <v>350</v>
      </c>
      <c r="E78" s="314">
        <v>350</v>
      </c>
      <c r="F78" s="320"/>
    </row>
    <row r="79" spans="1:6" ht="18">
      <c r="A79" s="312">
        <v>67</v>
      </c>
      <c r="B79" s="313" t="s">
        <v>855</v>
      </c>
      <c r="C79" s="314">
        <v>200</v>
      </c>
      <c r="D79" s="314">
        <v>200</v>
      </c>
      <c r="E79" s="314">
        <v>200</v>
      </c>
      <c r="F79" s="320"/>
    </row>
    <row r="80" spans="1:6" ht="18">
      <c r="A80" s="312">
        <v>68</v>
      </c>
      <c r="B80" s="313" t="s">
        <v>856</v>
      </c>
      <c r="C80" s="314">
        <v>100</v>
      </c>
      <c r="D80" s="314">
        <v>100</v>
      </c>
      <c r="E80" s="314">
        <v>100</v>
      </c>
      <c r="F80" s="320"/>
    </row>
    <row r="81" spans="1:6" ht="18">
      <c r="A81" s="312">
        <v>69</v>
      </c>
      <c r="B81" s="313" t="s">
        <v>857</v>
      </c>
      <c r="C81" s="314">
        <v>300</v>
      </c>
      <c r="D81" s="314">
        <v>300</v>
      </c>
      <c r="E81" s="314">
        <v>300</v>
      </c>
      <c r="F81" s="320"/>
    </row>
    <row r="82" spans="1:6" ht="18">
      <c r="A82" s="312">
        <v>70</v>
      </c>
      <c r="B82" s="313" t="s">
        <v>858</v>
      </c>
      <c r="C82" s="314">
        <v>500</v>
      </c>
      <c r="D82" s="314">
        <v>500</v>
      </c>
      <c r="E82" s="314">
        <v>500</v>
      </c>
      <c r="F82" s="320"/>
    </row>
    <row r="83" spans="1:6" ht="18">
      <c r="A83" s="312">
        <v>71</v>
      </c>
      <c r="B83" s="313" t="s">
        <v>859</v>
      </c>
      <c r="C83" s="314">
        <v>25</v>
      </c>
      <c r="D83" s="314">
        <v>25</v>
      </c>
      <c r="E83" s="314">
        <v>25</v>
      </c>
      <c r="F83" s="320"/>
    </row>
    <row r="84" spans="1:6" ht="18">
      <c r="A84" s="312">
        <v>72</v>
      </c>
      <c r="B84" s="313" t="s">
        <v>860</v>
      </c>
      <c r="C84" s="314">
        <v>1000</v>
      </c>
      <c r="D84" s="314">
        <v>1000</v>
      </c>
      <c r="E84" s="314">
        <v>1000</v>
      </c>
      <c r="F84" s="320"/>
    </row>
    <row r="85" spans="1:6" ht="18">
      <c r="A85" s="703" t="s">
        <v>861</v>
      </c>
      <c r="B85" s="704"/>
      <c r="C85" s="704"/>
      <c r="D85" s="704"/>
      <c r="E85" s="705"/>
      <c r="F85" s="320"/>
    </row>
    <row r="86" spans="1:6" ht="18">
      <c r="A86" s="312">
        <v>73</v>
      </c>
      <c r="B86" s="313" t="s">
        <v>862</v>
      </c>
      <c r="C86" s="314">
        <v>1000</v>
      </c>
      <c r="D86" s="314">
        <v>1000</v>
      </c>
      <c r="E86" s="314">
        <v>1000</v>
      </c>
      <c r="F86" s="320"/>
    </row>
    <row r="87" spans="1:6" ht="18">
      <c r="A87" s="312">
        <v>74</v>
      </c>
      <c r="B87" s="313" t="s">
        <v>863</v>
      </c>
      <c r="C87" s="314">
        <v>2000</v>
      </c>
      <c r="D87" s="314">
        <v>2000</v>
      </c>
      <c r="E87" s="314">
        <v>2000</v>
      </c>
      <c r="F87" s="320"/>
    </row>
    <row r="88" spans="1:6" ht="18">
      <c r="A88" s="312">
        <v>75</v>
      </c>
      <c r="B88" s="313" t="s">
        <v>864</v>
      </c>
      <c r="C88" s="314">
        <v>1000</v>
      </c>
      <c r="D88" s="314">
        <v>1000</v>
      </c>
      <c r="E88" s="314">
        <v>1000</v>
      </c>
      <c r="F88" s="320"/>
    </row>
    <row r="89" spans="1:6" ht="18">
      <c r="A89" s="703" t="s">
        <v>865</v>
      </c>
      <c r="B89" s="704"/>
      <c r="C89" s="704"/>
      <c r="D89" s="704"/>
      <c r="E89" s="705"/>
      <c r="F89" s="320"/>
    </row>
    <row r="90" spans="1:6" ht="18">
      <c r="A90" s="312">
        <v>76</v>
      </c>
      <c r="B90" s="313" t="s">
        <v>866</v>
      </c>
      <c r="C90" s="314">
        <v>2000</v>
      </c>
      <c r="D90" s="314">
        <v>2000</v>
      </c>
      <c r="E90" s="314">
        <v>2000</v>
      </c>
      <c r="F90" s="320"/>
    </row>
    <row r="91" spans="1:6" ht="18">
      <c r="A91" s="312">
        <v>77</v>
      </c>
      <c r="B91" s="313" t="s">
        <v>867</v>
      </c>
      <c r="C91" s="314">
        <v>100</v>
      </c>
      <c r="D91" s="314">
        <v>100</v>
      </c>
      <c r="E91" s="321">
        <v>200</v>
      </c>
      <c r="F91" s="320"/>
    </row>
    <row r="92" spans="1:6" ht="18">
      <c r="A92" s="312">
        <v>78</v>
      </c>
      <c r="B92" s="313" t="s">
        <v>868</v>
      </c>
      <c r="C92" s="314">
        <v>500</v>
      </c>
      <c r="D92" s="314">
        <v>500</v>
      </c>
      <c r="E92" s="314">
        <v>500</v>
      </c>
      <c r="F92" s="320"/>
    </row>
    <row r="93" spans="1:6" ht="18">
      <c r="A93" s="312">
        <v>79</v>
      </c>
      <c r="B93" s="313" t="s">
        <v>869</v>
      </c>
      <c r="C93" s="314">
        <v>150</v>
      </c>
      <c r="D93" s="314">
        <v>150</v>
      </c>
      <c r="E93" s="314">
        <v>150</v>
      </c>
      <c r="F93" s="320"/>
    </row>
    <row r="94" spans="1:6" ht="18">
      <c r="A94" s="312">
        <v>80</v>
      </c>
      <c r="B94" s="313" t="s">
        <v>870</v>
      </c>
      <c r="C94" s="314">
        <v>100</v>
      </c>
      <c r="D94" s="314">
        <v>100</v>
      </c>
      <c r="E94" s="314">
        <v>100</v>
      </c>
      <c r="F94" s="320"/>
    </row>
    <row r="95" spans="1:6" ht="18">
      <c r="A95" s="703" t="s">
        <v>871</v>
      </c>
      <c r="B95" s="704"/>
      <c r="C95" s="704"/>
      <c r="D95" s="704"/>
      <c r="E95" s="705"/>
      <c r="F95" s="320"/>
    </row>
    <row r="96" spans="1:6" ht="18">
      <c r="A96" s="312">
        <v>81</v>
      </c>
      <c r="B96" s="313" t="s">
        <v>872</v>
      </c>
      <c r="C96" s="314">
        <v>800</v>
      </c>
      <c r="D96" s="314">
        <v>800</v>
      </c>
      <c r="E96" s="314">
        <v>800</v>
      </c>
      <c r="F96" s="311"/>
    </row>
    <row r="97" spans="1:8" ht="20.100000000000001" customHeight="1">
      <c r="A97" s="312">
        <v>82</v>
      </c>
      <c r="B97" s="313" t="s">
        <v>873</v>
      </c>
      <c r="C97" s="314">
        <v>1000</v>
      </c>
      <c r="D97" s="314">
        <v>1000</v>
      </c>
      <c r="E97" s="314">
        <v>1000</v>
      </c>
      <c r="F97" s="311"/>
    </row>
    <row r="98" spans="1:8" ht="20.100000000000001" customHeight="1">
      <c r="A98" s="312">
        <v>83</v>
      </c>
      <c r="B98" s="313" t="s">
        <v>874</v>
      </c>
      <c r="C98" s="314">
        <v>1500</v>
      </c>
      <c r="D98" s="314">
        <v>1500</v>
      </c>
      <c r="E98" s="314">
        <v>1500</v>
      </c>
      <c r="F98" s="311"/>
    </row>
    <row r="99" spans="1:8" ht="20.100000000000001" customHeight="1">
      <c r="A99" s="312">
        <v>84</v>
      </c>
      <c r="B99" s="313" t="s">
        <v>875</v>
      </c>
      <c r="C99" s="314">
        <v>2000</v>
      </c>
      <c r="D99" s="314">
        <v>2000</v>
      </c>
      <c r="E99" s="314">
        <v>2000</v>
      </c>
      <c r="F99" s="311"/>
    </row>
    <row r="100" spans="1:8" ht="20.100000000000001" customHeight="1">
      <c r="A100" s="710" t="s">
        <v>876</v>
      </c>
      <c r="B100" s="711"/>
      <c r="C100" s="711"/>
      <c r="D100" s="711"/>
      <c r="E100" s="712"/>
    </row>
    <row r="101" spans="1:8" ht="20.100000000000001" customHeight="1">
      <c r="A101" s="312">
        <v>85</v>
      </c>
      <c r="B101" s="312" t="s">
        <v>877</v>
      </c>
      <c r="C101" s="314">
        <v>2000</v>
      </c>
      <c r="D101" s="314">
        <v>2000</v>
      </c>
      <c r="E101" s="314">
        <v>2000</v>
      </c>
    </row>
    <row r="102" spans="1:8" ht="20.100000000000001" customHeight="1">
      <c r="A102" s="312">
        <v>86</v>
      </c>
      <c r="B102" s="312" t="s">
        <v>878</v>
      </c>
      <c r="C102" s="314">
        <v>500</v>
      </c>
      <c r="D102" s="314">
        <v>500</v>
      </c>
      <c r="E102" s="314">
        <v>500</v>
      </c>
    </row>
    <row r="103" spans="1:8" ht="20.100000000000001" customHeight="1">
      <c r="A103" s="312">
        <v>87</v>
      </c>
      <c r="B103" s="312" t="s">
        <v>879</v>
      </c>
      <c r="C103" s="314">
        <v>1000</v>
      </c>
      <c r="D103" s="314">
        <v>1000</v>
      </c>
      <c r="E103" s="314">
        <v>1000</v>
      </c>
    </row>
    <row r="104" spans="1:8" ht="20.100000000000001" customHeight="1">
      <c r="A104" s="312">
        <v>88</v>
      </c>
      <c r="B104" s="312" t="s">
        <v>880</v>
      </c>
      <c r="C104" s="314">
        <v>2000</v>
      </c>
      <c r="D104" s="314">
        <v>2000</v>
      </c>
      <c r="E104" s="314">
        <v>2000</v>
      </c>
    </row>
    <row r="105" spans="1:8" ht="20.100000000000001" customHeight="1">
      <c r="A105" s="312">
        <v>89</v>
      </c>
      <c r="B105" s="312" t="s">
        <v>881</v>
      </c>
      <c r="C105" s="314">
        <v>3000</v>
      </c>
      <c r="D105" s="314">
        <v>3000</v>
      </c>
      <c r="E105" s="314">
        <v>3000</v>
      </c>
    </row>
    <row r="106" spans="1:8" ht="20.100000000000001" customHeight="1">
      <c r="A106" s="710" t="s">
        <v>882</v>
      </c>
      <c r="B106" s="711"/>
      <c r="C106" s="711"/>
      <c r="D106" s="711"/>
      <c r="E106" s="712"/>
    </row>
    <row r="107" spans="1:8" ht="20.100000000000001" customHeight="1">
      <c r="A107" s="312">
        <v>90</v>
      </c>
      <c r="B107" s="312" t="s">
        <v>877</v>
      </c>
      <c r="C107" s="314">
        <v>100</v>
      </c>
      <c r="D107" s="314">
        <v>100</v>
      </c>
      <c r="E107" s="314">
        <v>100</v>
      </c>
      <c r="F107" s="314">
        <v>100</v>
      </c>
      <c r="G107" s="314">
        <v>100</v>
      </c>
      <c r="H107" s="314">
        <v>100</v>
      </c>
    </row>
    <row r="108" spans="1:8" ht="20.100000000000001" customHeight="1">
      <c r="A108" s="312">
        <v>91</v>
      </c>
      <c r="B108" s="312" t="s">
        <v>878</v>
      </c>
      <c r="C108" s="314">
        <v>200</v>
      </c>
      <c r="D108" s="314">
        <v>200</v>
      </c>
      <c r="E108" s="314">
        <v>200</v>
      </c>
      <c r="F108" s="314">
        <v>200</v>
      </c>
      <c r="G108" s="314">
        <v>200</v>
      </c>
      <c r="H108" s="314">
        <v>200</v>
      </c>
    </row>
    <row r="109" spans="1:8" ht="20.100000000000001" customHeight="1">
      <c r="A109" s="312">
        <v>92</v>
      </c>
      <c r="B109" s="312" t="s">
        <v>879</v>
      </c>
      <c r="C109" s="314">
        <v>300</v>
      </c>
      <c r="D109" s="314">
        <v>300</v>
      </c>
      <c r="E109" s="314">
        <v>300</v>
      </c>
      <c r="F109" s="314">
        <v>300</v>
      </c>
      <c r="G109" s="314">
        <v>300</v>
      </c>
      <c r="H109" s="314">
        <v>300</v>
      </c>
    </row>
    <row r="110" spans="1:8" ht="20.100000000000001" customHeight="1">
      <c r="A110" s="312">
        <v>93</v>
      </c>
      <c r="B110" s="312" t="s">
        <v>880</v>
      </c>
      <c r="C110" s="314">
        <v>500</v>
      </c>
      <c r="D110" s="314">
        <v>500</v>
      </c>
      <c r="E110" s="314">
        <v>500</v>
      </c>
      <c r="F110" s="314">
        <v>500</v>
      </c>
      <c r="G110" s="314">
        <v>500</v>
      </c>
      <c r="H110" s="314">
        <v>500</v>
      </c>
    </row>
    <row r="111" spans="1:8" ht="20.100000000000001" customHeight="1">
      <c r="A111" s="312">
        <v>94</v>
      </c>
      <c r="B111" s="312" t="s">
        <v>881</v>
      </c>
      <c r="C111" s="314">
        <v>700</v>
      </c>
      <c r="D111" s="314">
        <v>700</v>
      </c>
      <c r="E111" s="314">
        <v>700</v>
      </c>
      <c r="F111" s="314">
        <v>700</v>
      </c>
      <c r="G111" s="314">
        <v>700</v>
      </c>
      <c r="H111" s="314">
        <v>700</v>
      </c>
    </row>
    <row r="112" spans="1:8" ht="20.100000000000001" customHeight="1">
      <c r="A112" s="703" t="s">
        <v>883</v>
      </c>
      <c r="B112" s="704"/>
      <c r="C112" s="704"/>
      <c r="D112" s="704"/>
      <c r="E112" s="705"/>
    </row>
    <row r="113" spans="1:5" ht="18">
      <c r="A113" s="312">
        <v>95</v>
      </c>
      <c r="B113" s="322" t="s">
        <v>884</v>
      </c>
      <c r="C113" s="314">
        <v>500</v>
      </c>
      <c r="D113" s="314">
        <v>500</v>
      </c>
      <c r="E113" s="314">
        <v>500</v>
      </c>
    </row>
    <row r="114" spans="1:5" ht="18">
      <c r="A114" s="312">
        <v>96</v>
      </c>
      <c r="B114" s="322" t="s">
        <v>885</v>
      </c>
      <c r="C114" s="314">
        <v>1000</v>
      </c>
      <c r="D114" s="314">
        <v>1000</v>
      </c>
      <c r="E114" s="314">
        <v>1000</v>
      </c>
    </row>
    <row r="115" spans="1:5" ht="18">
      <c r="A115" s="312">
        <v>97</v>
      </c>
      <c r="B115" s="313" t="s">
        <v>886</v>
      </c>
      <c r="C115" s="314">
        <v>700</v>
      </c>
      <c r="D115" s="314">
        <v>700</v>
      </c>
      <c r="E115" s="314">
        <v>700</v>
      </c>
    </row>
    <row r="116" spans="1:5" ht="18">
      <c r="A116" s="312">
        <v>98</v>
      </c>
      <c r="B116" s="313" t="s">
        <v>887</v>
      </c>
      <c r="C116" s="314">
        <v>1500</v>
      </c>
      <c r="D116" s="314">
        <v>1500</v>
      </c>
      <c r="E116" s="314">
        <v>1500</v>
      </c>
    </row>
    <row r="117" spans="1:5" ht="18">
      <c r="A117" s="312">
        <v>99</v>
      </c>
      <c r="B117" s="322" t="s">
        <v>888</v>
      </c>
      <c r="C117" s="314">
        <v>4000</v>
      </c>
      <c r="D117" s="314">
        <v>4000</v>
      </c>
      <c r="E117" s="314">
        <v>4000</v>
      </c>
    </row>
    <row r="118" spans="1:5" ht="18">
      <c r="A118" s="312">
        <v>100</v>
      </c>
      <c r="B118" s="313" t="s">
        <v>889</v>
      </c>
      <c r="C118" s="314">
        <v>2000</v>
      </c>
      <c r="D118" s="314">
        <v>2000</v>
      </c>
      <c r="E118" s="314">
        <v>2000</v>
      </c>
    </row>
    <row r="119" spans="1:5" ht="18">
      <c r="A119" s="312">
        <v>101</v>
      </c>
      <c r="B119" s="322" t="s">
        <v>890</v>
      </c>
      <c r="C119" s="314">
        <v>1000</v>
      </c>
      <c r="D119" s="314">
        <v>1000</v>
      </c>
      <c r="E119" s="314">
        <v>1000</v>
      </c>
    </row>
    <row r="120" spans="1:5" ht="18">
      <c r="A120" s="312">
        <v>102</v>
      </c>
      <c r="B120" s="313" t="s">
        <v>891</v>
      </c>
      <c r="C120" s="314">
        <v>1000</v>
      </c>
      <c r="D120" s="314">
        <v>1000</v>
      </c>
      <c r="E120" s="314">
        <v>1000</v>
      </c>
    </row>
    <row r="121" spans="1:5" ht="18">
      <c r="A121" s="312">
        <v>103</v>
      </c>
      <c r="B121" s="313" t="s">
        <v>892</v>
      </c>
      <c r="C121" s="314"/>
      <c r="D121" s="314"/>
      <c r="E121" s="314">
        <v>1500</v>
      </c>
    </row>
    <row r="122" spans="1:5" ht="18">
      <c r="A122" s="312">
        <v>104</v>
      </c>
      <c r="B122" s="323" t="s">
        <v>893</v>
      </c>
      <c r="C122" s="324"/>
      <c r="D122" s="324">
        <v>1500</v>
      </c>
      <c r="E122" s="325">
        <v>1500</v>
      </c>
    </row>
    <row r="123" spans="1:5" ht="18">
      <c r="A123" s="703" t="s">
        <v>894</v>
      </c>
      <c r="B123" s="704"/>
      <c r="C123" s="704"/>
      <c r="D123" s="704"/>
      <c r="E123" s="705"/>
    </row>
    <row r="124" spans="1:5" ht="18">
      <c r="A124" s="312">
        <v>105</v>
      </c>
      <c r="B124" s="313" t="s">
        <v>895</v>
      </c>
      <c r="C124" s="314">
        <v>2000</v>
      </c>
      <c r="D124" s="314">
        <v>2000</v>
      </c>
      <c r="E124" s="314">
        <v>2000</v>
      </c>
    </row>
    <row r="125" spans="1:5" ht="18">
      <c r="A125" s="312">
        <v>106</v>
      </c>
      <c r="B125" s="313" t="s">
        <v>896</v>
      </c>
      <c r="C125" s="314">
        <v>1500</v>
      </c>
      <c r="D125" s="314">
        <v>1500</v>
      </c>
      <c r="E125" s="314">
        <v>1500</v>
      </c>
    </row>
    <row r="126" spans="1:5" ht="18">
      <c r="A126" s="312">
        <v>107</v>
      </c>
      <c r="B126" s="313" t="s">
        <v>897</v>
      </c>
      <c r="C126" s="314">
        <v>2500</v>
      </c>
      <c r="D126" s="314">
        <v>2500</v>
      </c>
      <c r="E126" s="314">
        <v>2500</v>
      </c>
    </row>
    <row r="127" spans="1:5" ht="18">
      <c r="A127" s="312">
        <v>108</v>
      </c>
      <c r="B127" s="313" t="s">
        <v>898</v>
      </c>
      <c r="C127" s="314">
        <v>5000</v>
      </c>
      <c r="D127" s="314">
        <v>5000</v>
      </c>
      <c r="E127" s="314">
        <v>5000</v>
      </c>
    </row>
    <row r="128" spans="1:5" ht="18">
      <c r="A128" s="703" t="s">
        <v>899</v>
      </c>
      <c r="B128" s="704"/>
      <c r="C128" s="704"/>
      <c r="D128" s="704"/>
      <c r="E128" s="705"/>
    </row>
    <row r="129" spans="1:5" ht="18">
      <c r="A129" s="312">
        <v>109</v>
      </c>
      <c r="B129" s="313" t="s">
        <v>900</v>
      </c>
      <c r="C129" s="314">
        <v>50</v>
      </c>
      <c r="D129" s="314">
        <v>50</v>
      </c>
      <c r="E129" s="314">
        <v>50</v>
      </c>
    </row>
    <row r="130" spans="1:5" ht="18">
      <c r="A130" s="312">
        <v>110</v>
      </c>
      <c r="B130" s="313" t="s">
        <v>901</v>
      </c>
      <c r="C130" s="314">
        <v>25</v>
      </c>
      <c r="D130" s="314">
        <v>25</v>
      </c>
      <c r="E130" s="314">
        <v>25</v>
      </c>
    </row>
    <row r="131" spans="1:5" ht="18">
      <c r="A131" s="312">
        <v>111</v>
      </c>
      <c r="B131" s="313" t="s">
        <v>902</v>
      </c>
      <c r="C131" s="314">
        <v>25</v>
      </c>
      <c r="D131" s="314">
        <v>25</v>
      </c>
      <c r="E131" s="314">
        <v>25</v>
      </c>
    </row>
    <row r="132" spans="1:5" ht="18">
      <c r="A132" s="312">
        <v>112</v>
      </c>
      <c r="B132" s="313" t="s">
        <v>901</v>
      </c>
      <c r="C132" s="314">
        <v>20</v>
      </c>
      <c r="D132" s="314">
        <v>20</v>
      </c>
      <c r="E132" s="314">
        <v>20</v>
      </c>
    </row>
    <row r="133" spans="1:5" ht="18">
      <c r="A133" s="703" t="s">
        <v>390</v>
      </c>
      <c r="B133" s="704"/>
      <c r="C133" s="704"/>
      <c r="D133" s="704"/>
      <c r="E133" s="705"/>
    </row>
    <row r="134" spans="1:5" ht="18">
      <c r="A134" s="312">
        <v>113</v>
      </c>
      <c r="B134" s="313" t="s">
        <v>903</v>
      </c>
      <c r="C134" s="314">
        <v>2000</v>
      </c>
      <c r="D134" s="314">
        <v>2000</v>
      </c>
      <c r="E134" s="314">
        <v>2000</v>
      </c>
    </row>
    <row r="135" spans="1:5" ht="36">
      <c r="A135" s="312">
        <v>114</v>
      </c>
      <c r="B135" s="326" t="s">
        <v>904</v>
      </c>
      <c r="C135" s="314">
        <v>7</v>
      </c>
      <c r="D135" s="314">
        <v>10</v>
      </c>
      <c r="E135" s="314">
        <v>10</v>
      </c>
    </row>
    <row r="136" spans="1:5" ht="18">
      <c r="A136" s="312">
        <v>115</v>
      </c>
      <c r="B136" s="313" t="s">
        <v>905</v>
      </c>
      <c r="C136" s="314">
        <v>5</v>
      </c>
      <c r="D136" s="314">
        <v>7</v>
      </c>
      <c r="E136" s="314">
        <v>7</v>
      </c>
    </row>
    <row r="137" spans="1:5" ht="36">
      <c r="A137" s="312">
        <v>116</v>
      </c>
      <c r="B137" s="326" t="s">
        <v>906</v>
      </c>
      <c r="C137" s="314"/>
      <c r="D137" s="314">
        <v>20</v>
      </c>
      <c r="E137" s="314">
        <v>25</v>
      </c>
    </row>
    <row r="138" spans="1:5" ht="36">
      <c r="A138" s="312">
        <v>117</v>
      </c>
      <c r="B138" s="326" t="s">
        <v>907</v>
      </c>
      <c r="C138" s="314"/>
      <c r="D138" s="314">
        <v>15</v>
      </c>
      <c r="E138" s="314">
        <v>20</v>
      </c>
    </row>
    <row r="139" spans="1:5" ht="18">
      <c r="A139" s="707" t="s">
        <v>908</v>
      </c>
      <c r="B139" s="708"/>
      <c r="C139" s="708"/>
      <c r="D139" s="708"/>
      <c r="E139" s="709"/>
    </row>
    <row r="140" spans="1:5" ht="54">
      <c r="A140" s="327">
        <v>18</v>
      </c>
      <c r="B140" s="326" t="s">
        <v>909</v>
      </c>
      <c r="C140" s="314">
        <v>7</v>
      </c>
      <c r="D140" s="314">
        <v>7</v>
      </c>
      <c r="E140" s="314">
        <v>8</v>
      </c>
    </row>
    <row r="141" spans="1:5" ht="36">
      <c r="A141" s="327">
        <v>19</v>
      </c>
      <c r="B141" s="326" t="s">
        <v>910</v>
      </c>
      <c r="C141" s="314">
        <v>5</v>
      </c>
      <c r="D141" s="314">
        <v>5</v>
      </c>
      <c r="E141" s="314">
        <v>5</v>
      </c>
    </row>
    <row r="143" spans="1:5" ht="18">
      <c r="B143" s="218"/>
    </row>
  </sheetData>
  <mergeCells count="20">
    <mergeCell ref="A133:E133"/>
    <mergeCell ref="A139:E139"/>
    <mergeCell ref="A95:E95"/>
    <mergeCell ref="A100:E100"/>
    <mergeCell ref="A106:E106"/>
    <mergeCell ref="A112:E112"/>
    <mergeCell ref="A123:E123"/>
    <mergeCell ref="A128:E128"/>
    <mergeCell ref="A89:E89"/>
    <mergeCell ref="A1:E1"/>
    <mergeCell ref="A2:H2"/>
    <mergeCell ref="A3:H3"/>
    <mergeCell ref="A9:E9"/>
    <mergeCell ref="A13:E13"/>
    <mergeCell ref="A46:E46"/>
    <mergeCell ref="A55:E55"/>
    <mergeCell ref="A69:E69"/>
    <mergeCell ref="A72:E72"/>
    <mergeCell ref="A75:E75"/>
    <mergeCell ref="A85:E85"/>
  </mergeCells>
  <pageMargins left="0.2" right="0.22" top="0.42" bottom="0.24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7"/>
  <sheetViews>
    <sheetView topLeftCell="A7" zoomScale="126" zoomScaleNormal="126" workbookViewId="0">
      <selection activeCell="C10" sqref="C10:C11"/>
    </sheetView>
  </sheetViews>
  <sheetFormatPr defaultRowHeight="17.25"/>
  <cols>
    <col min="1" max="1" width="5.140625" style="70" customWidth="1"/>
    <col min="2" max="2" width="41" style="42" customWidth="1"/>
    <col min="3" max="3" width="9.42578125" style="42" customWidth="1"/>
    <col min="4" max="4" width="18" style="42" customWidth="1"/>
    <col min="5" max="5" width="10.5703125" style="42" customWidth="1"/>
    <col min="6" max="16384" width="9.140625" style="144"/>
  </cols>
  <sheetData>
    <row r="1" spans="1:5">
      <c r="A1" s="571" t="s">
        <v>687</v>
      </c>
      <c r="B1" s="571"/>
      <c r="C1" s="571"/>
      <c r="D1" s="571"/>
      <c r="E1" s="571"/>
    </row>
    <row r="2" spans="1:5">
      <c r="A2" s="571" t="s">
        <v>509</v>
      </c>
      <c r="B2" s="571"/>
      <c r="C2" s="571"/>
      <c r="D2" s="571"/>
      <c r="E2" s="571"/>
    </row>
    <row r="3" spans="1:5" ht="22.5">
      <c r="A3" s="574" t="s">
        <v>1387</v>
      </c>
      <c r="B3" s="574"/>
      <c r="C3" s="574"/>
      <c r="D3" s="574"/>
      <c r="E3" s="574"/>
    </row>
    <row r="4" spans="1:5" ht="22.5">
      <c r="A4" s="356"/>
      <c r="B4" s="576" t="s">
        <v>517</v>
      </c>
      <c r="C4" s="576"/>
      <c r="D4" s="365">
        <v>8750256</v>
      </c>
      <c r="E4" s="356"/>
    </row>
    <row r="5" spans="1:5" ht="28.5">
      <c r="A5" s="164" t="s">
        <v>0</v>
      </c>
      <c r="B5" s="164" t="s">
        <v>1</v>
      </c>
      <c r="C5" s="164" t="s">
        <v>252</v>
      </c>
      <c r="D5" s="39" t="s">
        <v>3</v>
      </c>
      <c r="E5" s="164" t="s">
        <v>2</v>
      </c>
    </row>
    <row r="6" spans="1:5" ht="15.75">
      <c r="A6" s="187">
        <v>1</v>
      </c>
      <c r="B6" s="357" t="s">
        <v>6</v>
      </c>
      <c r="C6" s="575">
        <v>1</v>
      </c>
      <c r="D6" s="139">
        <v>83350</v>
      </c>
      <c r="E6" s="145"/>
    </row>
    <row r="7" spans="1:5" ht="32.25" customHeight="1">
      <c r="A7" s="187">
        <v>2</v>
      </c>
      <c r="B7" s="354" t="s">
        <v>354</v>
      </c>
      <c r="C7" s="573"/>
      <c r="D7" s="140">
        <v>500000</v>
      </c>
      <c r="E7" s="145"/>
    </row>
    <row r="8" spans="1:5" ht="15.75">
      <c r="A8" s="187">
        <v>3</v>
      </c>
      <c r="B8" s="357" t="s">
        <v>25</v>
      </c>
      <c r="C8" s="572">
        <v>2</v>
      </c>
      <c r="D8" s="140">
        <v>500000</v>
      </c>
      <c r="E8" s="145"/>
    </row>
    <row r="9" spans="1:5" ht="15.75">
      <c r="A9" s="187">
        <v>4</v>
      </c>
      <c r="B9" s="357" t="s">
        <v>8</v>
      </c>
      <c r="C9" s="573"/>
      <c r="D9" s="139">
        <v>83350</v>
      </c>
      <c r="E9" s="145"/>
    </row>
    <row r="10" spans="1:5" ht="15.75">
      <c r="A10" s="187">
        <v>5</v>
      </c>
      <c r="B10" s="357" t="s">
        <v>11</v>
      </c>
      <c r="C10" s="572">
        <v>3</v>
      </c>
      <c r="D10" s="140">
        <v>500000</v>
      </c>
      <c r="E10" s="145"/>
    </row>
    <row r="11" spans="1:5" ht="15.75">
      <c r="A11" s="187">
        <v>6</v>
      </c>
      <c r="B11" s="358" t="s">
        <v>238</v>
      </c>
      <c r="C11" s="573"/>
      <c r="D11" s="140">
        <v>83000</v>
      </c>
      <c r="E11" s="362"/>
    </row>
    <row r="12" spans="1:5" ht="30.75">
      <c r="A12" s="187">
        <v>7</v>
      </c>
      <c r="B12" s="354" t="s">
        <v>13</v>
      </c>
      <c r="C12" s="355">
        <v>4</v>
      </c>
      <c r="D12" s="141">
        <v>583000</v>
      </c>
      <c r="E12" s="170"/>
    </row>
    <row r="13" spans="1:5">
      <c r="A13" s="187">
        <v>9</v>
      </c>
      <c r="B13" s="354" t="s">
        <v>512</v>
      </c>
      <c r="C13" s="572">
        <v>5</v>
      </c>
      <c r="D13" s="141">
        <v>500000</v>
      </c>
      <c r="E13" s="170"/>
    </row>
    <row r="14" spans="1:5">
      <c r="A14" s="187">
        <v>10</v>
      </c>
      <c r="B14" s="354" t="s">
        <v>15</v>
      </c>
      <c r="C14" s="573"/>
      <c r="D14" s="139">
        <v>83350</v>
      </c>
      <c r="E14" s="170"/>
    </row>
    <row r="15" spans="1:5">
      <c r="A15" s="187">
        <v>11</v>
      </c>
      <c r="B15" s="354" t="s">
        <v>245</v>
      </c>
      <c r="C15" s="572">
        <v>6</v>
      </c>
      <c r="D15" s="141">
        <v>500000</v>
      </c>
      <c r="E15" s="170"/>
    </row>
    <row r="16" spans="1:5" ht="30.75">
      <c r="A16" s="187">
        <v>12</v>
      </c>
      <c r="B16" s="354" t="s">
        <v>513</v>
      </c>
      <c r="C16" s="573"/>
      <c r="D16" s="139">
        <v>83350</v>
      </c>
      <c r="E16" s="170"/>
    </row>
    <row r="17" spans="1:5">
      <c r="A17" s="187">
        <v>13</v>
      </c>
      <c r="B17" s="354" t="s">
        <v>18</v>
      </c>
      <c r="C17" s="355">
        <v>7</v>
      </c>
      <c r="D17" s="142">
        <v>583000</v>
      </c>
      <c r="E17" s="170"/>
    </row>
    <row r="18" spans="1:5">
      <c r="A18" s="187">
        <v>14</v>
      </c>
      <c r="B18" s="354" t="s">
        <v>20</v>
      </c>
      <c r="C18" s="355">
        <v>8</v>
      </c>
      <c r="D18" s="141">
        <v>583000</v>
      </c>
      <c r="E18" s="170"/>
    </row>
    <row r="19" spans="1:5">
      <c r="A19" s="187">
        <v>15</v>
      </c>
      <c r="B19" s="354" t="s">
        <v>22</v>
      </c>
      <c r="C19" s="572">
        <v>9</v>
      </c>
      <c r="D19" s="141">
        <v>83000</v>
      </c>
      <c r="E19" s="170"/>
    </row>
    <row r="20" spans="1:5" ht="30.75">
      <c r="A20" s="187">
        <v>16</v>
      </c>
      <c r="B20" s="354" t="s">
        <v>508</v>
      </c>
      <c r="C20" s="573"/>
      <c r="D20" s="141">
        <v>500000</v>
      </c>
      <c r="E20" s="170"/>
    </row>
    <row r="21" spans="1:5">
      <c r="A21" s="187">
        <v>17</v>
      </c>
      <c r="B21" s="354" t="s">
        <v>355</v>
      </c>
      <c r="C21" s="575">
        <v>10</v>
      </c>
      <c r="D21" s="141">
        <v>500000</v>
      </c>
      <c r="E21" s="170"/>
    </row>
    <row r="22" spans="1:5" ht="22.9" customHeight="1">
      <c r="A22" s="187">
        <v>18</v>
      </c>
      <c r="B22" s="354" t="s">
        <v>511</v>
      </c>
      <c r="C22" s="575"/>
      <c r="D22" s="139">
        <v>83350</v>
      </c>
      <c r="E22" s="170"/>
    </row>
    <row r="23" spans="1:5">
      <c r="A23" s="187">
        <v>19</v>
      </c>
      <c r="B23" s="354" t="s">
        <v>27</v>
      </c>
      <c r="C23" s="167">
        <v>11</v>
      </c>
      <c r="D23" s="143">
        <v>583000</v>
      </c>
      <c r="E23" s="170"/>
    </row>
    <row r="24" spans="1:5" ht="33.6" customHeight="1">
      <c r="A24" s="187">
        <v>20</v>
      </c>
      <c r="B24" s="354" t="s">
        <v>29</v>
      </c>
      <c r="C24" s="572">
        <v>12</v>
      </c>
      <c r="D24" s="141">
        <v>500000</v>
      </c>
      <c r="E24" s="170"/>
    </row>
    <row r="25" spans="1:5">
      <c r="A25" s="187">
        <v>21</v>
      </c>
      <c r="B25" s="354" t="s">
        <v>30</v>
      </c>
      <c r="C25" s="575"/>
      <c r="D25" s="139">
        <v>83350</v>
      </c>
      <c r="E25" s="170"/>
    </row>
    <row r="26" spans="1:5">
      <c r="A26" s="187">
        <v>22</v>
      </c>
      <c r="B26" s="354" t="s">
        <v>242</v>
      </c>
      <c r="C26" s="572">
        <v>13</v>
      </c>
      <c r="D26" s="141">
        <v>500000</v>
      </c>
      <c r="E26" s="170"/>
    </row>
    <row r="27" spans="1:5" ht="30.75">
      <c r="A27" s="187">
        <v>23</v>
      </c>
      <c r="B27" s="354" t="s">
        <v>32</v>
      </c>
      <c r="C27" s="575"/>
      <c r="D27" s="139">
        <v>83350</v>
      </c>
      <c r="E27" s="170"/>
    </row>
    <row r="28" spans="1:5" ht="30.75">
      <c r="A28" s="187">
        <v>24</v>
      </c>
      <c r="B28" s="358" t="s">
        <v>34</v>
      </c>
      <c r="C28" s="572">
        <v>14</v>
      </c>
      <c r="D28" s="141">
        <v>500000</v>
      </c>
      <c r="E28" s="170"/>
    </row>
    <row r="29" spans="1:5">
      <c r="A29" s="187">
        <v>25</v>
      </c>
      <c r="B29" s="359" t="s">
        <v>514</v>
      </c>
      <c r="C29" s="575"/>
      <c r="D29" s="139">
        <v>83350</v>
      </c>
      <c r="E29" s="170"/>
    </row>
    <row r="30" spans="1:5">
      <c r="A30" s="187">
        <v>26</v>
      </c>
      <c r="B30" s="359" t="s">
        <v>36</v>
      </c>
      <c r="C30" s="572">
        <v>15</v>
      </c>
      <c r="D30" s="141">
        <v>500000</v>
      </c>
      <c r="E30" s="170"/>
    </row>
    <row r="31" spans="1:5">
      <c r="A31" s="187">
        <v>27</v>
      </c>
      <c r="B31" s="359" t="s">
        <v>515</v>
      </c>
      <c r="C31" s="573"/>
      <c r="D31" s="139">
        <v>85456</v>
      </c>
      <c r="E31" s="170"/>
    </row>
    <row r="32" spans="1:5" s="252" customFormat="1">
      <c r="A32" s="355"/>
      <c r="B32" s="363" t="s">
        <v>314</v>
      </c>
      <c r="C32" s="249"/>
      <c r="D32" s="364">
        <f>SUM(D6:D31)</f>
        <v>8750256</v>
      </c>
      <c r="E32" s="364"/>
    </row>
    <row r="33" spans="1:4">
      <c r="D33" s="71"/>
    </row>
    <row r="35" spans="1:4" s="361" customFormat="1" ht="19.149999999999999" customHeight="1">
      <c r="A35" s="360"/>
    </row>
    <row r="36" spans="1:4" s="361" customFormat="1" ht="19.149999999999999" customHeight="1">
      <c r="A36" s="360"/>
    </row>
    <row r="37" spans="1:4" s="361" customFormat="1" ht="19.149999999999999" customHeight="1">
      <c r="A37" s="360"/>
    </row>
  </sheetData>
  <mergeCells count="15">
    <mergeCell ref="A1:E1"/>
    <mergeCell ref="C30:C31"/>
    <mergeCell ref="A2:E2"/>
    <mergeCell ref="A3:E3"/>
    <mergeCell ref="C6:C7"/>
    <mergeCell ref="C8:C9"/>
    <mergeCell ref="C13:C14"/>
    <mergeCell ref="C15:C16"/>
    <mergeCell ref="C19:C20"/>
    <mergeCell ref="C21:C22"/>
    <mergeCell ref="C24:C25"/>
    <mergeCell ref="C26:C27"/>
    <mergeCell ref="C28:C29"/>
    <mergeCell ref="C10:C11"/>
    <mergeCell ref="B4:C4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E27"/>
  <sheetViews>
    <sheetView topLeftCell="A4" workbookViewId="0">
      <selection activeCell="D14" sqref="D14"/>
    </sheetView>
  </sheetViews>
  <sheetFormatPr defaultRowHeight="15"/>
  <cols>
    <col min="1" max="1" width="5.28515625" customWidth="1"/>
    <col min="2" max="2" width="43.42578125" bestFit="1" customWidth="1"/>
    <col min="3" max="3" width="12.85546875" bestFit="1" customWidth="1"/>
    <col min="4" max="4" width="13" bestFit="1" customWidth="1"/>
    <col min="5" max="5" width="16.42578125" bestFit="1" customWidth="1"/>
  </cols>
  <sheetData>
    <row r="1" spans="1:5" ht="19.5">
      <c r="A1" s="553" t="s">
        <v>1292</v>
      </c>
      <c r="B1" s="553"/>
      <c r="C1" s="553"/>
      <c r="D1" s="553"/>
      <c r="E1" s="553"/>
    </row>
    <row r="2" spans="1:5" ht="19.5">
      <c r="A2" s="553" t="s">
        <v>1293</v>
      </c>
      <c r="B2" s="553"/>
      <c r="C2" s="553"/>
      <c r="D2" s="553"/>
      <c r="E2" s="553"/>
    </row>
    <row r="3" spans="1:5" ht="19.5">
      <c r="A3" s="553" t="s">
        <v>1294</v>
      </c>
      <c r="B3" s="553"/>
      <c r="C3" s="553"/>
      <c r="D3" s="553"/>
      <c r="E3" s="553"/>
    </row>
    <row r="4" spans="1:5" ht="19.5">
      <c r="A4" s="676" t="s">
        <v>1377</v>
      </c>
      <c r="B4" s="676"/>
      <c r="C4" s="676"/>
      <c r="D4" s="676"/>
      <c r="E4" s="676"/>
    </row>
    <row r="5" spans="1:5" ht="18">
      <c r="A5" s="107" t="s">
        <v>420</v>
      </c>
      <c r="B5" s="107" t="s">
        <v>1295</v>
      </c>
      <c r="C5" s="107" t="s">
        <v>1296</v>
      </c>
      <c r="D5" s="107" t="s">
        <v>1297</v>
      </c>
      <c r="E5" s="107" t="s">
        <v>2</v>
      </c>
    </row>
    <row r="6" spans="1:5" ht="18" customHeight="1">
      <c r="A6" s="714" t="s">
        <v>1298</v>
      </c>
      <c r="B6" s="715"/>
      <c r="C6" s="715"/>
      <c r="D6" s="715"/>
      <c r="E6" s="716"/>
    </row>
    <row r="7" spans="1:5" ht="18.75">
      <c r="A7" s="349">
        <v>1</v>
      </c>
      <c r="B7" s="350" t="s">
        <v>1299</v>
      </c>
      <c r="C7" s="351">
        <v>700</v>
      </c>
      <c r="D7" s="352"/>
      <c r="E7" s="350" t="s">
        <v>1300</v>
      </c>
    </row>
    <row r="8" spans="1:5" ht="18.75">
      <c r="A8" s="349">
        <v>2</v>
      </c>
      <c r="B8" s="350" t="s">
        <v>1301</v>
      </c>
      <c r="C8" s="351">
        <v>1000</v>
      </c>
      <c r="D8" s="352"/>
      <c r="E8" s="350" t="s">
        <v>1300</v>
      </c>
    </row>
    <row r="9" spans="1:5" ht="18.75">
      <c r="A9" s="349">
        <v>3</v>
      </c>
      <c r="B9" s="350" t="s">
        <v>1302</v>
      </c>
      <c r="C9" s="351">
        <v>3000</v>
      </c>
      <c r="D9" s="352"/>
      <c r="E9" s="350" t="s">
        <v>1300</v>
      </c>
    </row>
    <row r="10" spans="1:5" ht="18.75">
      <c r="A10" s="349">
        <v>4</v>
      </c>
      <c r="B10" s="350" t="s">
        <v>1303</v>
      </c>
      <c r="C10" s="351">
        <v>3500</v>
      </c>
      <c r="D10" s="352"/>
      <c r="E10" s="350" t="s">
        <v>1300</v>
      </c>
    </row>
    <row r="11" spans="1:5" ht="18.75">
      <c r="A11" s="349">
        <v>5</v>
      </c>
      <c r="B11" s="350" t="s">
        <v>1304</v>
      </c>
      <c r="C11" s="351">
        <v>2500</v>
      </c>
      <c r="D11" s="352"/>
      <c r="E11" s="350" t="s">
        <v>1300</v>
      </c>
    </row>
    <row r="12" spans="1:5" ht="18.75">
      <c r="A12" s="349">
        <v>6</v>
      </c>
      <c r="B12" s="350" t="s">
        <v>1305</v>
      </c>
      <c r="C12" s="351">
        <v>3500</v>
      </c>
      <c r="D12" s="352"/>
      <c r="E12" s="350"/>
    </row>
    <row r="13" spans="1:5" ht="18.75">
      <c r="A13" s="349">
        <v>7</v>
      </c>
      <c r="B13" s="350" t="s">
        <v>1306</v>
      </c>
      <c r="C13" s="351">
        <v>4000</v>
      </c>
      <c r="D13" s="352"/>
      <c r="E13" s="350"/>
    </row>
    <row r="14" spans="1:5" ht="18.75">
      <c r="A14" s="349">
        <v>8</v>
      </c>
      <c r="B14" s="350" t="s">
        <v>1307</v>
      </c>
      <c r="C14" s="351">
        <v>4500</v>
      </c>
      <c r="D14" s="352"/>
      <c r="E14" s="350"/>
    </row>
    <row r="15" spans="1:5" ht="18.75">
      <c r="A15" s="349">
        <v>9</v>
      </c>
      <c r="B15" s="350" t="s">
        <v>1308</v>
      </c>
      <c r="C15" s="351">
        <v>4000</v>
      </c>
      <c r="D15" s="352"/>
      <c r="E15" s="350"/>
    </row>
    <row r="16" spans="1:5" ht="18.75">
      <c r="A16" s="349">
        <v>10</v>
      </c>
      <c r="B16" s="350" t="s">
        <v>1309</v>
      </c>
      <c r="C16" s="351">
        <v>4500</v>
      </c>
      <c r="D16" s="352">
        <v>300</v>
      </c>
      <c r="E16" s="350"/>
    </row>
    <row r="17" spans="1:5" ht="18.75">
      <c r="A17" s="349">
        <v>11</v>
      </c>
      <c r="B17" s="350" t="s">
        <v>1310</v>
      </c>
      <c r="C17" s="351">
        <v>100000</v>
      </c>
      <c r="D17" s="352">
        <v>10000</v>
      </c>
      <c r="E17" s="350"/>
    </row>
    <row r="18" spans="1:5" ht="18.75" customHeight="1">
      <c r="A18" s="717" t="s">
        <v>1311</v>
      </c>
      <c r="B18" s="718"/>
      <c r="C18" s="718"/>
      <c r="D18" s="718"/>
      <c r="E18" s="719"/>
    </row>
    <row r="19" spans="1:5" ht="18.75">
      <c r="A19" s="349">
        <v>12</v>
      </c>
      <c r="B19" s="350" t="s">
        <v>1312</v>
      </c>
      <c r="C19" s="352">
        <v>1000</v>
      </c>
      <c r="D19" s="349" t="s">
        <v>1313</v>
      </c>
      <c r="E19" s="350" t="s">
        <v>1314</v>
      </c>
    </row>
    <row r="20" spans="1:5" ht="18.75">
      <c r="A20" s="349">
        <v>13</v>
      </c>
      <c r="B20" s="350" t="s">
        <v>1315</v>
      </c>
      <c r="C20" s="352">
        <v>900</v>
      </c>
      <c r="D20" s="349" t="s">
        <v>1313</v>
      </c>
      <c r="E20" s="350" t="s">
        <v>1314</v>
      </c>
    </row>
    <row r="21" spans="1:5" ht="18.75">
      <c r="A21" s="349">
        <v>14</v>
      </c>
      <c r="B21" s="350" t="s">
        <v>1316</v>
      </c>
      <c r="C21" s="352">
        <v>1800</v>
      </c>
      <c r="D21" s="349" t="s">
        <v>1313</v>
      </c>
      <c r="E21" s="350" t="s">
        <v>1314</v>
      </c>
    </row>
    <row r="22" spans="1:5" ht="11.25" customHeight="1">
      <c r="A22" s="437"/>
      <c r="B22" s="218"/>
      <c r="C22" s="437"/>
      <c r="D22" s="437"/>
      <c r="E22" s="218"/>
    </row>
    <row r="23" spans="1:5" ht="18" customHeight="1">
      <c r="A23" s="713" t="s">
        <v>1317</v>
      </c>
      <c r="B23" s="713"/>
      <c r="C23" s="713"/>
      <c r="D23" s="713"/>
      <c r="E23" s="713"/>
    </row>
    <row r="24" spans="1:5" ht="18.75" customHeight="1">
      <c r="A24" s="713"/>
      <c r="B24" s="713"/>
      <c r="C24" s="713"/>
      <c r="D24" s="713"/>
      <c r="E24" s="713"/>
    </row>
    <row r="25" spans="1:5" ht="18.75">
      <c r="A25" s="437"/>
      <c r="B25" s="218"/>
    </row>
    <row r="26" spans="1:5" ht="15.75">
      <c r="A26" s="437"/>
    </row>
    <row r="27" spans="1:5" ht="15.75">
      <c r="A27" s="437"/>
    </row>
  </sheetData>
  <mergeCells count="7">
    <mergeCell ref="A23:E24"/>
    <mergeCell ref="A1:E1"/>
    <mergeCell ref="A2:E2"/>
    <mergeCell ref="A3:E3"/>
    <mergeCell ref="A4:E4"/>
    <mergeCell ref="A6:E6"/>
    <mergeCell ref="A18:E18"/>
  </mergeCells>
  <pageMargins left="0.2" right="0.2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34"/>
  <sheetViews>
    <sheetView tabSelected="1" topLeftCell="A22" workbookViewId="0">
      <selection activeCell="B30" sqref="B30"/>
    </sheetView>
  </sheetViews>
  <sheetFormatPr defaultRowHeight="15.75"/>
  <cols>
    <col min="1" max="1" width="9.140625" style="5"/>
    <col min="2" max="2" width="62.85546875" customWidth="1"/>
    <col min="3" max="3" width="25.28515625" style="235" customWidth="1"/>
    <col min="4" max="4" width="12.85546875" customWidth="1"/>
  </cols>
  <sheetData>
    <row r="1" spans="1:4" ht="17.25">
      <c r="B1" s="579" t="s">
        <v>759</v>
      </c>
      <c r="C1" s="579"/>
    </row>
    <row r="2" spans="1:4" ht="39" customHeight="1">
      <c r="A2" s="614" t="s">
        <v>550</v>
      </c>
      <c r="B2" s="614"/>
      <c r="C2" s="614"/>
      <c r="D2" s="614"/>
    </row>
    <row r="3" spans="1:4" ht="22.5">
      <c r="A3" s="615">
        <v>2073.0740000000001</v>
      </c>
      <c r="B3" s="615"/>
      <c r="C3" s="615"/>
      <c r="D3" s="615"/>
    </row>
    <row r="4" spans="1:4" ht="22.5">
      <c r="A4" s="224" t="s">
        <v>0</v>
      </c>
      <c r="B4" s="224" t="s">
        <v>1</v>
      </c>
      <c r="C4" s="225" t="s">
        <v>4</v>
      </c>
      <c r="D4" s="224" t="s">
        <v>2</v>
      </c>
    </row>
    <row r="5" spans="1:4" s="230" customFormat="1" ht="27.75">
      <c r="A5" s="226">
        <v>1</v>
      </c>
      <c r="B5" s="227" t="s">
        <v>551</v>
      </c>
      <c r="C5" s="228">
        <v>700000</v>
      </c>
      <c r="D5" s="229"/>
    </row>
    <row r="6" spans="1:4" s="230" customFormat="1" ht="27.75">
      <c r="A6" s="231">
        <v>2</v>
      </c>
      <c r="B6" s="232" t="s">
        <v>552</v>
      </c>
      <c r="C6" s="228">
        <v>1000000</v>
      </c>
      <c r="D6" s="229"/>
    </row>
    <row r="7" spans="1:4" s="230" customFormat="1" ht="27.75">
      <c r="A7" s="226">
        <v>3</v>
      </c>
      <c r="B7" s="227" t="s">
        <v>553</v>
      </c>
      <c r="C7" s="228">
        <v>100000</v>
      </c>
      <c r="D7" s="229"/>
    </row>
    <row r="8" spans="1:4" s="230" customFormat="1" ht="27.75">
      <c r="A8" s="231">
        <v>4</v>
      </c>
      <c r="B8" s="227" t="s">
        <v>554</v>
      </c>
      <c r="C8" s="228">
        <v>150000</v>
      </c>
      <c r="D8" s="229"/>
    </row>
    <row r="9" spans="1:4" s="230" customFormat="1" ht="27.75">
      <c r="A9" s="226">
        <v>5</v>
      </c>
      <c r="B9" s="227" t="s">
        <v>555</v>
      </c>
      <c r="C9" s="125">
        <v>100000</v>
      </c>
      <c r="D9" s="233"/>
    </row>
    <row r="10" spans="1:4" s="230" customFormat="1" ht="27.75">
      <c r="A10" s="231">
        <v>6</v>
      </c>
      <c r="B10" s="137" t="s">
        <v>556</v>
      </c>
      <c r="C10" s="228">
        <v>100000</v>
      </c>
      <c r="D10" s="229"/>
    </row>
    <row r="11" spans="1:4" s="230" customFormat="1" ht="27.75">
      <c r="A11" s="226">
        <v>7</v>
      </c>
      <c r="B11" s="137" t="s">
        <v>557</v>
      </c>
      <c r="C11" s="228">
        <v>50000</v>
      </c>
      <c r="D11" s="229"/>
    </row>
    <row r="12" spans="1:4" s="230" customFormat="1" ht="27.75">
      <c r="A12" s="231">
        <v>8</v>
      </c>
      <c r="B12" s="137" t="s">
        <v>558</v>
      </c>
      <c r="C12" s="228">
        <v>50000</v>
      </c>
      <c r="D12" s="229"/>
    </row>
    <row r="13" spans="1:4" s="230" customFormat="1" ht="27.75">
      <c r="A13" s="226">
        <v>9</v>
      </c>
      <c r="B13" s="137" t="s">
        <v>559</v>
      </c>
      <c r="C13" s="228">
        <v>50000</v>
      </c>
      <c r="D13" s="229"/>
    </row>
    <row r="14" spans="1:4" s="230" customFormat="1" ht="27.75">
      <c r="A14" s="231">
        <v>10</v>
      </c>
      <c r="B14" s="227" t="s">
        <v>560</v>
      </c>
      <c r="C14" s="228">
        <v>50000</v>
      </c>
      <c r="D14" s="229"/>
    </row>
    <row r="15" spans="1:4" s="230" customFormat="1" ht="27.75">
      <c r="A15" s="226">
        <v>11</v>
      </c>
      <c r="B15" s="227" t="s">
        <v>561</v>
      </c>
      <c r="C15" s="228">
        <v>40000</v>
      </c>
      <c r="D15" s="229"/>
    </row>
    <row r="16" spans="1:4" s="230" customFormat="1" ht="27.75">
      <c r="A16" s="231">
        <v>12</v>
      </c>
      <c r="B16" s="227" t="s">
        <v>562</v>
      </c>
      <c r="C16" s="228">
        <v>30000</v>
      </c>
      <c r="D16" s="229"/>
    </row>
    <row r="17" spans="1:4" s="230" customFormat="1" ht="27.75">
      <c r="A17" s="226">
        <v>13</v>
      </c>
      <c r="B17" s="227" t="s">
        <v>563</v>
      </c>
      <c r="C17" s="228">
        <v>60000</v>
      </c>
      <c r="D17" s="229"/>
    </row>
    <row r="18" spans="1:4" s="230" customFormat="1" ht="27.75">
      <c r="A18" s="231">
        <v>14</v>
      </c>
      <c r="B18" s="227" t="s">
        <v>564</v>
      </c>
      <c r="C18" s="228">
        <v>70000</v>
      </c>
      <c r="D18" s="229"/>
    </row>
    <row r="19" spans="1:4" s="230" customFormat="1" ht="27.75">
      <c r="A19" s="226">
        <v>15</v>
      </c>
      <c r="B19" s="227" t="s">
        <v>565</v>
      </c>
      <c r="C19" s="228">
        <v>400000</v>
      </c>
      <c r="D19" s="229"/>
    </row>
    <row r="20" spans="1:4" s="230" customFormat="1" ht="27.75">
      <c r="A20" s="231">
        <v>16</v>
      </c>
      <c r="B20" s="227" t="s">
        <v>566</v>
      </c>
      <c r="C20" s="228">
        <v>300000</v>
      </c>
      <c r="D20" s="229"/>
    </row>
    <row r="21" spans="1:4" s="230" customFormat="1" ht="27.75">
      <c r="A21" s="226">
        <v>17</v>
      </c>
      <c r="B21" s="227" t="s">
        <v>567</v>
      </c>
      <c r="C21" s="228">
        <v>250000</v>
      </c>
      <c r="D21" s="229"/>
    </row>
    <row r="22" spans="1:4" s="230" customFormat="1" ht="27.75">
      <c r="A22" s="231">
        <v>18</v>
      </c>
      <c r="B22" s="227" t="s">
        <v>568</v>
      </c>
      <c r="C22" s="228">
        <v>250000</v>
      </c>
      <c r="D22" s="229"/>
    </row>
    <row r="23" spans="1:4" s="230" customFormat="1" ht="27.75">
      <c r="A23" s="226">
        <v>19</v>
      </c>
      <c r="B23" s="227" t="s">
        <v>569</v>
      </c>
      <c r="C23" s="228">
        <v>600000</v>
      </c>
      <c r="D23" s="229"/>
    </row>
    <row r="24" spans="1:4" s="230" customFormat="1" ht="27.75">
      <c r="A24" s="231">
        <v>20</v>
      </c>
      <c r="B24" s="227" t="s">
        <v>570</v>
      </c>
      <c r="C24" s="228">
        <v>50000</v>
      </c>
      <c r="D24" s="229"/>
    </row>
    <row r="25" spans="1:4" s="230" customFormat="1" ht="27.75">
      <c r="A25" s="226">
        <v>21</v>
      </c>
      <c r="B25" s="227" t="s">
        <v>571</v>
      </c>
      <c r="C25" s="228">
        <v>200000</v>
      </c>
      <c r="D25" s="229"/>
    </row>
    <row r="26" spans="1:4" s="230" customFormat="1" ht="27.75">
      <c r="A26" s="231">
        <v>22</v>
      </c>
      <c r="B26" s="227" t="s">
        <v>572</v>
      </c>
      <c r="C26" s="228">
        <v>500000</v>
      </c>
      <c r="D26" s="229"/>
    </row>
    <row r="27" spans="1:4" s="230" customFormat="1" ht="27.75">
      <c r="A27" s="231"/>
      <c r="B27" s="227" t="s">
        <v>1336</v>
      </c>
      <c r="C27" s="228">
        <v>800000</v>
      </c>
      <c r="D27" s="229"/>
    </row>
    <row r="28" spans="1:4" s="230" customFormat="1" ht="27.75">
      <c r="A28" s="231"/>
      <c r="B28" s="227" t="s">
        <v>1337</v>
      </c>
      <c r="C28" s="228">
        <v>149450</v>
      </c>
      <c r="D28" s="229"/>
    </row>
    <row r="29" spans="1:4" s="230" customFormat="1" ht="27.75">
      <c r="A29" s="231"/>
      <c r="B29" s="227"/>
      <c r="C29" s="228"/>
      <c r="D29" s="229"/>
    </row>
    <row r="30" spans="1:4" s="230" customFormat="1" ht="27.75">
      <c r="A30" s="231"/>
      <c r="B30" s="227"/>
      <c r="C30" s="228"/>
      <c r="D30" s="229"/>
    </row>
    <row r="31" spans="1:4" s="230" customFormat="1" ht="27.75">
      <c r="A31" s="231"/>
      <c r="B31" s="227"/>
      <c r="C31" s="228"/>
      <c r="D31" s="229"/>
    </row>
    <row r="32" spans="1:4" s="136" customFormat="1" ht="21">
      <c r="A32" s="259"/>
      <c r="B32" s="260" t="s">
        <v>290</v>
      </c>
      <c r="C32" s="261">
        <f>SUM(C5:C28)</f>
        <v>6049450</v>
      </c>
      <c r="D32" s="4"/>
    </row>
    <row r="33" spans="1:1">
      <c r="A33" s="234"/>
    </row>
    <row r="34" spans="1:1">
      <c r="A34" s="234"/>
    </row>
  </sheetData>
  <mergeCells count="3">
    <mergeCell ref="A2:D2"/>
    <mergeCell ref="A3:D3"/>
    <mergeCell ref="B1:C1"/>
  </mergeCells>
  <pageMargins left="0.2" right="0.2" top="0.75" bottom="0.75" header="0.3" footer="0.3"/>
  <pageSetup paperSize="9" scale="90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E10"/>
  <sheetViews>
    <sheetView zoomScale="160" zoomScaleNormal="160" workbookViewId="0">
      <selection activeCell="B8" sqref="B8"/>
    </sheetView>
  </sheetViews>
  <sheetFormatPr defaultRowHeight="15"/>
  <cols>
    <col min="1" max="1" width="7.28515625" style="157" customWidth="1"/>
    <col min="2" max="2" width="47.42578125" style="144" customWidth="1"/>
    <col min="3" max="3" width="13.5703125" style="144" customWidth="1"/>
    <col min="4" max="4" width="19.85546875" style="144" customWidth="1"/>
    <col min="5" max="5" width="12.85546875" style="144" customWidth="1"/>
    <col min="6" max="16384" width="9.140625" style="144"/>
  </cols>
  <sheetData>
    <row r="1" spans="1:5" ht="17.25">
      <c r="B1" s="571" t="s">
        <v>758</v>
      </c>
      <c r="C1" s="571"/>
      <c r="D1" s="571"/>
    </row>
    <row r="2" spans="1:5" ht="17.25">
      <c r="A2" s="377"/>
      <c r="B2" s="571" t="s">
        <v>768</v>
      </c>
      <c r="C2" s="571"/>
      <c r="D2" s="571"/>
      <c r="E2" s="377"/>
    </row>
    <row r="3" spans="1:5" ht="18">
      <c r="A3" s="720" t="s">
        <v>507</v>
      </c>
      <c r="B3" s="720"/>
      <c r="C3" s="720"/>
      <c r="D3" s="720"/>
      <c r="E3" s="720"/>
    </row>
    <row r="4" spans="1:5" ht="18">
      <c r="A4" s="410"/>
      <c r="B4" s="410"/>
      <c r="C4" s="410" t="s">
        <v>639</v>
      </c>
      <c r="D4" s="415">
        <v>19073925</v>
      </c>
      <c r="E4" s="410"/>
    </row>
    <row r="5" spans="1:5" ht="15.75">
      <c r="A5" s="164" t="s">
        <v>0</v>
      </c>
      <c r="B5" s="164" t="s">
        <v>1</v>
      </c>
      <c r="C5" s="164" t="s">
        <v>351</v>
      </c>
      <c r="D5" s="39" t="s">
        <v>4</v>
      </c>
      <c r="E5" s="164" t="s">
        <v>2</v>
      </c>
    </row>
    <row r="6" spans="1:5" ht="17.25">
      <c r="A6" s="167">
        <v>1</v>
      </c>
      <c r="B6" s="416" t="s">
        <v>1326</v>
      </c>
      <c r="C6" s="145">
        <v>6</v>
      </c>
      <c r="D6" s="417">
        <v>6000000</v>
      </c>
      <c r="E6" s="164"/>
    </row>
    <row r="7" spans="1:5" ht="17.25">
      <c r="A7" s="167">
        <v>2</v>
      </c>
      <c r="B7" s="357" t="s">
        <v>1327</v>
      </c>
      <c r="C7" s="187">
        <v>2</v>
      </c>
      <c r="D7" s="418">
        <v>3500000</v>
      </c>
      <c r="E7" s="145"/>
    </row>
    <row r="8" spans="1:5" ht="17.25">
      <c r="A8" s="167">
        <v>3</v>
      </c>
      <c r="B8" s="354" t="s">
        <v>1328</v>
      </c>
      <c r="C8" s="419">
        <v>11</v>
      </c>
      <c r="D8" s="418">
        <v>3500000</v>
      </c>
      <c r="E8" s="145"/>
    </row>
    <row r="9" spans="1:5" ht="17.25">
      <c r="A9" s="167">
        <v>4</v>
      </c>
      <c r="B9" s="357" t="s">
        <v>1329</v>
      </c>
      <c r="C9" s="187" t="s">
        <v>1330</v>
      </c>
      <c r="D9" s="140">
        <v>6073925</v>
      </c>
      <c r="E9" s="170"/>
    </row>
    <row r="10" spans="1:5" ht="17.25">
      <c r="A10" s="167"/>
      <c r="B10" s="357" t="s">
        <v>314</v>
      </c>
      <c r="C10" s="187"/>
      <c r="D10" s="420">
        <f>SUM(D6:D9)</f>
        <v>19073925</v>
      </c>
      <c r="E10" s="170"/>
    </row>
  </sheetData>
  <mergeCells count="3">
    <mergeCell ref="A3:E3"/>
    <mergeCell ref="B1:D1"/>
    <mergeCell ref="B2:D2"/>
  </mergeCells>
  <pageMargins left="0.39" right="0.26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4"/>
  <sheetViews>
    <sheetView zoomScale="170" zoomScaleNormal="170" workbookViewId="0">
      <selection activeCell="B16" sqref="B16"/>
    </sheetView>
  </sheetViews>
  <sheetFormatPr defaultColWidth="9.140625" defaultRowHeight="15"/>
  <cols>
    <col min="1" max="1" width="4.85546875" style="157" customWidth="1"/>
    <col min="2" max="2" width="36.5703125" style="157" customWidth="1"/>
    <col min="3" max="3" width="8.28515625" style="157" customWidth="1"/>
    <col min="4" max="4" width="18.85546875" style="157" customWidth="1"/>
    <col min="5" max="5" width="6" style="157" customWidth="1"/>
    <col min="6" max="16384" width="9.140625" style="157"/>
  </cols>
  <sheetData>
    <row r="1" spans="1:11" ht="17.25">
      <c r="B1" s="579" t="s">
        <v>421</v>
      </c>
      <c r="C1" s="579"/>
      <c r="D1" s="579"/>
    </row>
    <row r="2" spans="1:11" s="70" customFormat="1" ht="22.5">
      <c r="A2" s="577" t="s">
        <v>516</v>
      </c>
      <c r="B2" s="577"/>
      <c r="C2" s="577"/>
      <c r="D2" s="577"/>
      <c r="E2" s="577"/>
      <c r="F2" s="158"/>
      <c r="G2" s="158"/>
      <c r="H2" s="158"/>
      <c r="I2" s="158"/>
      <c r="J2" s="158"/>
      <c r="K2" s="158"/>
    </row>
    <row r="3" spans="1:11" s="161" customFormat="1" ht="22.5">
      <c r="A3" s="159"/>
      <c r="B3" s="578" t="s">
        <v>517</v>
      </c>
      <c r="C3" s="578"/>
      <c r="D3" s="258">
        <v>3758700</v>
      </c>
      <c r="E3" s="159"/>
    </row>
    <row r="4" spans="1:11" s="147" customFormat="1" ht="14.25">
      <c r="A4" s="145" t="s">
        <v>0</v>
      </c>
      <c r="B4" s="145" t="s">
        <v>1</v>
      </c>
      <c r="C4" s="145" t="s">
        <v>351</v>
      </c>
      <c r="D4" s="146" t="s">
        <v>3</v>
      </c>
      <c r="E4" s="145" t="s">
        <v>2</v>
      </c>
      <c r="J4" s="148"/>
      <c r="K4" s="148"/>
    </row>
    <row r="5" spans="1:11" s="147" customFormat="1" ht="55.9" customHeight="1">
      <c r="A5" s="149">
        <v>1</v>
      </c>
      <c r="B5" s="150" t="s">
        <v>356</v>
      </c>
      <c r="C5" s="151" t="s">
        <v>357</v>
      </c>
      <c r="D5" s="152">
        <f>D3-D6</f>
        <v>3408700</v>
      </c>
      <c r="E5" s="145"/>
      <c r="J5" s="148"/>
      <c r="K5" s="148"/>
    </row>
    <row r="6" spans="1:11" s="155" customFormat="1" ht="46.15" customHeight="1">
      <c r="A6" s="145">
        <v>2</v>
      </c>
      <c r="B6" s="153" t="s">
        <v>358</v>
      </c>
      <c r="C6" s="151" t="s">
        <v>357</v>
      </c>
      <c r="D6" s="154">
        <v>350000</v>
      </c>
      <c r="E6" s="145"/>
    </row>
    <row r="7" spans="1:11" s="155" customFormat="1" ht="14.25">
      <c r="A7" s="156"/>
      <c r="B7" s="153" t="s">
        <v>314</v>
      </c>
      <c r="C7" s="156"/>
      <c r="D7" s="152">
        <f>SUM(D5:D6)</f>
        <v>3758700</v>
      </c>
      <c r="E7" s="156"/>
    </row>
    <row r="8" spans="1:11" s="155" customFormat="1" ht="12"/>
    <row r="9" spans="1:11" s="155" customFormat="1" ht="12"/>
    <row r="10" spans="1:11" s="221" customFormat="1" ht="19.149999999999999" customHeight="1">
      <c r="A10" s="220"/>
    </row>
    <row r="11" spans="1:11" s="221" customFormat="1" ht="19.149999999999999" customHeight="1">
      <c r="A11" s="220"/>
    </row>
    <row r="12" spans="1:11" s="221" customFormat="1" ht="19.149999999999999" customHeight="1">
      <c r="A12" s="220"/>
    </row>
    <row r="13" spans="1:11" customFormat="1" ht="17.25">
      <c r="A13" s="138"/>
      <c r="B13" s="2"/>
      <c r="C13" s="2"/>
      <c r="D13" s="42"/>
      <c r="E13" s="2"/>
    </row>
    <row r="14" spans="1:11" customFormat="1" ht="17.25">
      <c r="A14" s="138"/>
      <c r="B14" s="2"/>
      <c r="C14" s="2"/>
      <c r="D14" s="42"/>
      <c r="E14" s="2"/>
    </row>
  </sheetData>
  <mergeCells count="3">
    <mergeCell ref="A2:E2"/>
    <mergeCell ref="B3:C3"/>
    <mergeCell ref="B1:D1"/>
  </mergeCells>
  <pageMargins left="0.44" right="0.38" top="0.75" bottom="0.75" header="0.33" footer="0.3"/>
  <pageSetup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2"/>
  <sheetViews>
    <sheetView topLeftCell="A19" zoomScale="110" zoomScaleNormal="110" workbookViewId="0">
      <selection activeCell="B30" sqref="B30"/>
    </sheetView>
  </sheetViews>
  <sheetFormatPr defaultRowHeight="15"/>
  <cols>
    <col min="1" max="1" width="5.7109375" style="5" customWidth="1"/>
    <col min="2" max="2" width="53.85546875" customWidth="1"/>
    <col min="3" max="3" width="18.28515625" customWidth="1"/>
    <col min="4" max="4" width="23" customWidth="1"/>
    <col min="5" max="5" width="10.7109375" customWidth="1"/>
  </cols>
  <sheetData>
    <row r="1" spans="1:11" ht="17.25">
      <c r="B1" s="579" t="s">
        <v>760</v>
      </c>
      <c r="C1" s="579"/>
      <c r="D1" s="579"/>
    </row>
    <row r="2" spans="1:11" s="2" customFormat="1" ht="33" customHeight="1">
      <c r="A2" s="586" t="s">
        <v>518</v>
      </c>
      <c r="B2" s="586"/>
      <c r="C2" s="586"/>
      <c r="D2" s="586"/>
    </row>
    <row r="3" spans="1:11" s="163" customFormat="1" ht="24.75">
      <c r="A3" s="43"/>
      <c r="B3" s="585" t="s">
        <v>517</v>
      </c>
      <c r="C3" s="585"/>
      <c r="D3" s="180">
        <v>2505800</v>
      </c>
      <c r="E3" s="162"/>
      <c r="F3" s="43"/>
    </row>
    <row r="4" spans="1:11" s="42" customFormat="1" ht="21" customHeight="1">
      <c r="A4" s="167" t="s">
        <v>0</v>
      </c>
      <c r="B4" s="167" t="s">
        <v>1</v>
      </c>
      <c r="C4" s="167" t="s">
        <v>360</v>
      </c>
      <c r="D4" s="179" t="s">
        <v>3</v>
      </c>
      <c r="E4" s="167" t="s">
        <v>2</v>
      </c>
      <c r="J4" s="177"/>
      <c r="K4" s="177"/>
    </row>
    <row r="5" spans="1:11" s="42" customFormat="1" ht="34.5" customHeight="1">
      <c r="A5" s="167">
        <v>1</v>
      </c>
      <c r="B5" s="169" t="s">
        <v>361</v>
      </c>
      <c r="C5" s="176" t="s">
        <v>519</v>
      </c>
      <c r="D5" s="168">
        <v>770800</v>
      </c>
      <c r="E5" s="167"/>
      <c r="J5" s="177"/>
      <c r="K5" s="177"/>
    </row>
    <row r="6" spans="1:11" s="42" customFormat="1" ht="25.15" customHeight="1">
      <c r="A6" s="167">
        <v>2</v>
      </c>
      <c r="B6" s="169" t="s">
        <v>362</v>
      </c>
      <c r="C6" s="169" t="s">
        <v>357</v>
      </c>
      <c r="D6" s="168">
        <f>250*64*12</f>
        <v>192000</v>
      </c>
      <c r="E6" s="167"/>
      <c r="J6" s="177"/>
      <c r="K6" s="177"/>
    </row>
    <row r="7" spans="1:11" s="42" customFormat="1" ht="25.15" customHeight="1">
      <c r="A7" s="167">
        <v>3</v>
      </c>
      <c r="B7" s="170" t="s">
        <v>37</v>
      </c>
      <c r="C7" s="167" t="s">
        <v>7</v>
      </c>
      <c r="D7" s="160">
        <v>154000</v>
      </c>
      <c r="E7" s="167"/>
    </row>
    <row r="8" spans="1:11" s="42" customFormat="1" ht="34.15" customHeight="1">
      <c r="A8" s="167">
        <v>4</v>
      </c>
      <c r="B8" s="171" t="s">
        <v>240</v>
      </c>
      <c r="C8" s="178" t="s">
        <v>10</v>
      </c>
      <c r="D8" s="41">
        <f>D7</f>
        <v>154000</v>
      </c>
      <c r="E8" s="167"/>
    </row>
    <row r="9" spans="1:11" s="42" customFormat="1" ht="25.15" customHeight="1">
      <c r="A9" s="167">
        <v>5</v>
      </c>
      <c r="B9" s="171" t="s">
        <v>228</v>
      </c>
      <c r="C9" s="582" t="s">
        <v>12</v>
      </c>
      <c r="D9" s="40">
        <v>75000</v>
      </c>
      <c r="E9" s="170"/>
    </row>
    <row r="10" spans="1:11" s="42" customFormat="1" ht="25.15" customHeight="1">
      <c r="A10" s="167">
        <v>6</v>
      </c>
      <c r="B10" s="170" t="s">
        <v>39</v>
      </c>
      <c r="C10" s="583"/>
      <c r="D10" s="172">
        <v>50000</v>
      </c>
      <c r="E10" s="170"/>
    </row>
    <row r="11" spans="1:11" s="42" customFormat="1" ht="25.15" customHeight="1">
      <c r="A11" s="167">
        <v>7</v>
      </c>
      <c r="B11" s="171" t="s">
        <v>363</v>
      </c>
      <c r="C11" s="584"/>
      <c r="D11" s="172">
        <v>29000</v>
      </c>
      <c r="E11" s="170"/>
    </row>
    <row r="12" spans="1:11" s="42" customFormat="1" ht="25.15" customHeight="1">
      <c r="A12" s="167">
        <v>8</v>
      </c>
      <c r="B12" s="173" t="s">
        <v>41</v>
      </c>
      <c r="C12" s="582" t="s">
        <v>16</v>
      </c>
      <c r="D12" s="40">
        <v>124000</v>
      </c>
      <c r="E12" s="170"/>
    </row>
    <row r="13" spans="1:11" s="42" customFormat="1" ht="25.15" customHeight="1">
      <c r="A13" s="167">
        <v>9</v>
      </c>
      <c r="B13" s="174" t="s">
        <v>510</v>
      </c>
      <c r="C13" s="584"/>
      <c r="D13" s="40">
        <v>30000</v>
      </c>
      <c r="E13" s="170" t="s">
        <v>43</v>
      </c>
    </row>
    <row r="14" spans="1:11" s="42" customFormat="1" ht="25.15" customHeight="1">
      <c r="A14" s="167">
        <v>10</v>
      </c>
      <c r="B14" s="170" t="s">
        <v>41</v>
      </c>
      <c r="C14" s="167" t="s">
        <v>19</v>
      </c>
      <c r="D14" s="40">
        <v>154000</v>
      </c>
      <c r="E14" s="170"/>
    </row>
    <row r="15" spans="1:11" s="42" customFormat="1" ht="25.15" customHeight="1">
      <c r="A15" s="167">
        <v>11</v>
      </c>
      <c r="B15" s="174" t="s">
        <v>23</v>
      </c>
      <c r="C15" s="167" t="s">
        <v>21</v>
      </c>
      <c r="D15" s="41">
        <f>D14</f>
        <v>154000</v>
      </c>
      <c r="E15" s="170"/>
    </row>
    <row r="16" spans="1:11" s="42" customFormat="1" ht="33.6" customHeight="1">
      <c r="A16" s="167">
        <v>12</v>
      </c>
      <c r="B16" s="171" t="s">
        <v>40</v>
      </c>
      <c r="C16" s="167" t="s">
        <v>26</v>
      </c>
      <c r="D16" s="41">
        <v>145000</v>
      </c>
      <c r="E16" s="170"/>
    </row>
    <row r="17" spans="1:11" s="42" customFormat="1" ht="25.15" customHeight="1">
      <c r="A17" s="167">
        <v>13</v>
      </c>
      <c r="B17" s="171" t="s">
        <v>44</v>
      </c>
      <c r="C17" s="178" t="s">
        <v>28</v>
      </c>
      <c r="D17" s="40">
        <v>150000</v>
      </c>
      <c r="E17" s="170"/>
    </row>
    <row r="18" spans="1:11" s="42" customFormat="1" ht="25.15" customHeight="1">
      <c r="A18" s="167">
        <v>14</v>
      </c>
      <c r="B18" s="170" t="s">
        <v>359</v>
      </c>
      <c r="C18" s="167" t="s">
        <v>31</v>
      </c>
      <c r="D18" s="40">
        <v>167000</v>
      </c>
      <c r="E18" s="170"/>
    </row>
    <row r="19" spans="1:11" s="42" customFormat="1" ht="25.15" customHeight="1">
      <c r="A19" s="167">
        <v>15</v>
      </c>
      <c r="B19" s="170" t="s">
        <v>45</v>
      </c>
      <c r="C19" s="167" t="s">
        <v>33</v>
      </c>
      <c r="D19" s="40">
        <v>157000</v>
      </c>
      <c r="E19" s="170"/>
    </row>
    <row r="20" spans="1:11" s="252" customFormat="1" ht="25.15" customHeight="1">
      <c r="A20" s="248"/>
      <c r="B20" s="249" t="s">
        <v>314</v>
      </c>
      <c r="C20" s="250"/>
      <c r="D20" s="251">
        <f>SUM(D5:D19)</f>
        <v>2505800</v>
      </c>
      <c r="E20" s="250"/>
    </row>
    <row r="21" spans="1:11" s="161" customFormat="1">
      <c r="A21" s="175"/>
    </row>
    <row r="22" spans="1:11" s="161" customFormat="1">
      <c r="A22" s="175"/>
      <c r="D22" s="181">
        <f>D3-D20</f>
        <v>0</v>
      </c>
    </row>
    <row r="23" spans="1:11" s="161" customFormat="1">
      <c r="A23" s="175"/>
    </row>
    <row r="24" spans="1:11" s="218" customFormat="1" ht="19.149999999999999" customHeight="1">
      <c r="A24" s="215"/>
    </row>
    <row r="25" spans="1:11" s="157" customFormat="1" ht="17.25">
      <c r="B25" s="579" t="s">
        <v>421</v>
      </c>
      <c r="C25" s="579"/>
      <c r="D25" s="579"/>
    </row>
    <row r="26" spans="1:11" s="70" customFormat="1" ht="22.5">
      <c r="A26" s="580" t="s">
        <v>516</v>
      </c>
      <c r="B26" s="580"/>
      <c r="C26" s="580"/>
      <c r="D26" s="580"/>
      <c r="E26" s="580"/>
      <c r="F26" s="158"/>
      <c r="G26" s="158"/>
      <c r="H26" s="158"/>
      <c r="I26" s="158"/>
      <c r="J26" s="158"/>
      <c r="K26" s="158"/>
    </row>
    <row r="27" spans="1:11" s="161" customFormat="1" ht="18">
      <c r="A27" s="400"/>
      <c r="B27" s="581" t="s">
        <v>517</v>
      </c>
      <c r="C27" s="581"/>
      <c r="D27" s="401">
        <v>3758700</v>
      </c>
      <c r="E27" s="400"/>
    </row>
    <row r="28" spans="1:11" s="147" customFormat="1" ht="18">
      <c r="A28" s="402" t="s">
        <v>0</v>
      </c>
      <c r="B28" s="402" t="s">
        <v>1</v>
      </c>
      <c r="C28" s="402" t="s">
        <v>351</v>
      </c>
      <c r="D28" s="403" t="s">
        <v>3</v>
      </c>
      <c r="E28" s="402" t="s">
        <v>2</v>
      </c>
      <c r="J28" s="148"/>
      <c r="K28" s="148"/>
    </row>
    <row r="29" spans="1:11" s="147" customFormat="1" ht="63.75" customHeight="1">
      <c r="A29" s="404">
        <v>1</v>
      </c>
      <c r="B29" s="405" t="s">
        <v>356</v>
      </c>
      <c r="C29" s="406" t="s">
        <v>357</v>
      </c>
      <c r="D29" s="407">
        <f>D27-D30</f>
        <v>3408700</v>
      </c>
      <c r="E29" s="402"/>
      <c r="J29" s="148"/>
      <c r="K29" s="148"/>
    </row>
    <row r="30" spans="1:11" s="155" customFormat="1" ht="49.5" customHeight="1">
      <c r="A30" s="402">
        <v>2</v>
      </c>
      <c r="B30" s="408" t="s">
        <v>358</v>
      </c>
      <c r="C30" s="406" t="s">
        <v>357</v>
      </c>
      <c r="D30" s="409">
        <v>350000</v>
      </c>
      <c r="E30" s="402"/>
    </row>
    <row r="31" spans="1:11" s="499" customFormat="1" ht="21.75" customHeight="1">
      <c r="A31" s="496"/>
      <c r="B31" s="497" t="s">
        <v>314</v>
      </c>
      <c r="C31" s="496"/>
      <c r="D31" s="498">
        <f>SUM(D29:D30)</f>
        <v>3758700</v>
      </c>
      <c r="E31" s="496"/>
    </row>
    <row r="32" spans="1:11" s="155" customFormat="1" ht="12"/>
    <row r="33" spans="1:1" s="161" customFormat="1">
      <c r="A33" s="175"/>
    </row>
    <row r="34" spans="1:1" s="161" customFormat="1">
      <c r="A34" s="175"/>
    </row>
    <row r="35" spans="1:1" s="161" customFormat="1">
      <c r="A35" s="175"/>
    </row>
    <row r="36" spans="1:1" s="161" customFormat="1">
      <c r="A36" s="175"/>
    </row>
    <row r="37" spans="1:1" s="161" customFormat="1">
      <c r="A37" s="175"/>
    </row>
    <row r="38" spans="1:1" s="161" customFormat="1">
      <c r="A38" s="175"/>
    </row>
    <row r="39" spans="1:1" s="161" customFormat="1">
      <c r="A39" s="175"/>
    </row>
    <row r="40" spans="1:1" s="161" customFormat="1">
      <c r="A40" s="175"/>
    </row>
    <row r="41" spans="1:1" s="161" customFormat="1">
      <c r="A41" s="175"/>
    </row>
    <row r="42" spans="1:1" s="161" customFormat="1">
      <c r="A42" s="175"/>
    </row>
    <row r="43" spans="1:1" s="161" customFormat="1">
      <c r="A43" s="175"/>
    </row>
    <row r="44" spans="1:1" s="161" customFormat="1">
      <c r="A44" s="175"/>
    </row>
    <row r="45" spans="1:1" s="161" customFormat="1">
      <c r="A45" s="175"/>
    </row>
    <row r="46" spans="1:1" s="161" customFormat="1">
      <c r="A46" s="175"/>
    </row>
    <row r="47" spans="1:1" s="161" customFormat="1">
      <c r="A47" s="175"/>
    </row>
    <row r="48" spans="1:1" s="161" customFormat="1">
      <c r="A48" s="175"/>
    </row>
    <row r="49" spans="1:1" s="144" customFormat="1">
      <c r="A49" s="157"/>
    </row>
    <row r="50" spans="1:1" s="144" customFormat="1">
      <c r="A50" s="157"/>
    </row>
    <row r="51" spans="1:1" s="144" customFormat="1">
      <c r="A51" s="157"/>
    </row>
    <row r="52" spans="1:1" s="144" customFormat="1">
      <c r="A52" s="157"/>
    </row>
  </sheetData>
  <mergeCells count="8">
    <mergeCell ref="B1:D1"/>
    <mergeCell ref="B25:D25"/>
    <mergeCell ref="A26:E26"/>
    <mergeCell ref="B27:C27"/>
    <mergeCell ref="C9:C11"/>
    <mergeCell ref="C12:C13"/>
    <mergeCell ref="B3:C3"/>
    <mergeCell ref="A2:D2"/>
  </mergeCells>
  <pageMargins left="0.2" right="0.21" top="0.75" bottom="0.46" header="0.3" footer="0.3"/>
  <pageSetup scale="90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55"/>
  <sheetViews>
    <sheetView topLeftCell="A43" zoomScale="160" zoomScaleNormal="160" workbookViewId="0">
      <selection activeCell="B8" sqref="B8"/>
    </sheetView>
  </sheetViews>
  <sheetFormatPr defaultColWidth="8.85546875" defaultRowHeight="15"/>
  <cols>
    <col min="1" max="1" width="4.7109375" style="157" customWidth="1"/>
    <col min="2" max="2" width="50" style="186" customWidth="1"/>
    <col min="3" max="3" width="9.85546875" style="186" customWidth="1"/>
    <col min="4" max="4" width="17.42578125" style="186" customWidth="1"/>
    <col min="5" max="5" width="7.42578125" style="196" customWidth="1"/>
    <col min="6" max="7" width="8.85546875" style="186"/>
    <col min="8" max="16384" width="8.85546875" style="144"/>
  </cols>
  <sheetData>
    <row r="1" spans="1:11" ht="17.25">
      <c r="B1" s="579" t="s">
        <v>686</v>
      </c>
      <c r="C1" s="579"/>
      <c r="D1" s="579"/>
    </row>
    <row r="2" spans="1:11" s="185" customFormat="1" ht="16.5" customHeight="1">
      <c r="A2" s="593" t="s">
        <v>1388</v>
      </c>
      <c r="B2" s="593"/>
      <c r="C2" s="593"/>
      <c r="D2" s="593"/>
      <c r="E2" s="593"/>
      <c r="F2" s="197"/>
      <c r="G2" s="197"/>
      <c r="H2" s="197"/>
      <c r="I2" s="197"/>
      <c r="J2" s="197"/>
      <c r="K2" s="197"/>
    </row>
    <row r="3" spans="1:11" s="42" customFormat="1" ht="22.5">
      <c r="A3" s="245"/>
      <c r="B3" s="500" t="str">
        <f>'Mahila Tarfa'!B3</f>
        <v xml:space="preserve">hDdf jh]^ ?= </v>
      </c>
      <c r="C3" s="246"/>
      <c r="D3" s="247">
        <v>3758700</v>
      </c>
      <c r="E3" s="243"/>
      <c r="F3" s="197"/>
      <c r="G3" s="197"/>
      <c r="H3" s="182"/>
      <c r="I3" s="182"/>
      <c r="J3" s="182"/>
      <c r="K3" s="182"/>
    </row>
    <row r="4" spans="1:11" s="165" customFormat="1">
      <c r="A4" s="164" t="s">
        <v>0</v>
      </c>
      <c r="B4" s="145" t="s">
        <v>1389</v>
      </c>
      <c r="C4" s="184"/>
      <c r="D4" s="146" t="s">
        <v>520</v>
      </c>
      <c r="E4" s="189" t="s">
        <v>2</v>
      </c>
      <c r="F4" s="185"/>
      <c r="G4" s="185"/>
      <c r="J4" s="166"/>
      <c r="K4" s="166"/>
    </row>
    <row r="5" spans="1:11" s="191" customFormat="1" ht="13.5">
      <c r="A5" s="193">
        <v>1</v>
      </c>
      <c r="B5" s="198" t="s">
        <v>367</v>
      </c>
      <c r="C5" s="192" t="s">
        <v>357</v>
      </c>
      <c r="D5" s="367">
        <f>150000+70000+60000+100000</f>
        <v>380000</v>
      </c>
      <c r="E5" s="189"/>
      <c r="J5" s="200"/>
      <c r="K5" s="200"/>
    </row>
    <row r="6" spans="1:11" s="191" customFormat="1" ht="13.5">
      <c r="A6" s="193">
        <v>2</v>
      </c>
      <c r="B6" s="198" t="s">
        <v>368</v>
      </c>
      <c r="C6" s="192" t="s">
        <v>357</v>
      </c>
      <c r="D6" s="367">
        <v>75000</v>
      </c>
      <c r="E6" s="189"/>
      <c r="J6" s="200"/>
      <c r="K6" s="200"/>
    </row>
    <row r="7" spans="1:11" s="191" customFormat="1" ht="13.5">
      <c r="A7" s="193">
        <v>3</v>
      </c>
      <c r="B7" s="192" t="s">
        <v>369</v>
      </c>
      <c r="C7" s="594">
        <v>1</v>
      </c>
      <c r="D7" s="368">
        <v>100000</v>
      </c>
      <c r="E7" s="193"/>
      <c r="F7" s="194"/>
      <c r="G7" s="194"/>
      <c r="H7" s="194"/>
      <c r="I7" s="194"/>
      <c r="J7" s="194"/>
      <c r="K7" s="194"/>
    </row>
    <row r="8" spans="1:11" s="191" customFormat="1" ht="13.5">
      <c r="A8" s="193">
        <v>4</v>
      </c>
      <c r="B8" s="192" t="s">
        <v>366</v>
      </c>
      <c r="C8" s="595"/>
      <c r="D8" s="368">
        <v>50000</v>
      </c>
      <c r="E8" s="193"/>
      <c r="F8" s="194"/>
      <c r="G8" s="194"/>
      <c r="H8" s="194"/>
      <c r="I8" s="194"/>
      <c r="J8" s="194"/>
      <c r="K8" s="194"/>
    </row>
    <row r="9" spans="1:11" s="191" customFormat="1" ht="13.5">
      <c r="A9" s="193">
        <v>5</v>
      </c>
      <c r="B9" s="192" t="s">
        <v>50</v>
      </c>
      <c r="C9" s="596"/>
      <c r="D9" s="368">
        <v>100000</v>
      </c>
      <c r="E9" s="193"/>
      <c r="F9" s="194"/>
      <c r="G9" s="194"/>
      <c r="H9" s="194"/>
      <c r="I9" s="194"/>
      <c r="J9" s="194"/>
      <c r="K9" s="194"/>
    </row>
    <row r="10" spans="1:11" s="191" customFormat="1" ht="13.5">
      <c r="A10" s="193">
        <v>6</v>
      </c>
      <c r="B10" s="253" t="s">
        <v>365</v>
      </c>
      <c r="C10" s="595">
        <v>2</v>
      </c>
      <c r="D10" s="368">
        <v>100000</v>
      </c>
      <c r="E10" s="193" t="s">
        <v>46</v>
      </c>
      <c r="F10" s="194"/>
      <c r="G10" s="194"/>
      <c r="H10" s="194"/>
      <c r="I10" s="194"/>
      <c r="J10" s="194"/>
      <c r="K10" s="194"/>
    </row>
    <row r="11" spans="1:11" s="191" customFormat="1" ht="13.5">
      <c r="A11" s="193">
        <v>7</v>
      </c>
      <c r="B11" s="253" t="s">
        <v>371</v>
      </c>
      <c r="C11" s="595"/>
      <c r="D11" s="368">
        <v>50000</v>
      </c>
      <c r="E11" s="193" t="s">
        <v>47</v>
      </c>
      <c r="F11" s="194"/>
      <c r="G11" s="194"/>
      <c r="H11" s="194"/>
      <c r="I11" s="194"/>
      <c r="J11" s="194"/>
      <c r="K11" s="194"/>
    </row>
    <row r="12" spans="1:11" s="191" customFormat="1" ht="13.5">
      <c r="A12" s="193">
        <v>8</v>
      </c>
      <c r="B12" s="253" t="s">
        <v>364</v>
      </c>
      <c r="C12" s="595"/>
      <c r="D12" s="368">
        <v>50000</v>
      </c>
      <c r="E12" s="193" t="s">
        <v>48</v>
      </c>
      <c r="F12" s="194"/>
      <c r="G12" s="194"/>
      <c r="H12" s="194"/>
      <c r="I12" s="194"/>
      <c r="J12" s="194"/>
      <c r="K12" s="194"/>
    </row>
    <row r="13" spans="1:11" s="191" customFormat="1" ht="13.5">
      <c r="A13" s="193">
        <v>9</v>
      </c>
      <c r="B13" s="253" t="s">
        <v>370</v>
      </c>
      <c r="C13" s="597">
        <v>3</v>
      </c>
      <c r="D13" s="254">
        <v>100000</v>
      </c>
      <c r="E13" s="193"/>
    </row>
    <row r="14" spans="1:11" s="191" customFormat="1" ht="13.5">
      <c r="A14" s="193">
        <v>10</v>
      </c>
      <c r="B14" s="253" t="s">
        <v>371</v>
      </c>
      <c r="C14" s="590"/>
      <c r="D14" s="254">
        <v>50000</v>
      </c>
      <c r="E14" s="193"/>
    </row>
    <row r="15" spans="1:11" s="191" customFormat="1" ht="13.5">
      <c r="A15" s="193">
        <v>11</v>
      </c>
      <c r="B15" s="253" t="s">
        <v>49</v>
      </c>
      <c r="C15" s="598"/>
      <c r="D15" s="254">
        <v>100000</v>
      </c>
      <c r="E15" s="193"/>
    </row>
    <row r="16" spans="1:11" s="191" customFormat="1" ht="13.5">
      <c r="A16" s="193">
        <v>12</v>
      </c>
      <c r="B16" s="253" t="s">
        <v>63</v>
      </c>
      <c r="C16" s="597">
        <v>4</v>
      </c>
      <c r="D16" s="255" t="s">
        <v>64</v>
      </c>
      <c r="E16" s="192"/>
    </row>
    <row r="17" spans="1:5" s="191" customFormat="1" ht="13.5">
      <c r="A17" s="193">
        <v>13</v>
      </c>
      <c r="B17" s="253" t="s">
        <v>65</v>
      </c>
      <c r="C17" s="590"/>
      <c r="D17" s="255" t="s">
        <v>38</v>
      </c>
      <c r="E17" s="192"/>
    </row>
    <row r="18" spans="1:5" s="191" customFormat="1" ht="13.5">
      <c r="A18" s="193">
        <v>14</v>
      </c>
      <c r="B18" s="253" t="s">
        <v>372</v>
      </c>
      <c r="C18" s="591"/>
      <c r="D18" s="369">
        <v>48370</v>
      </c>
      <c r="E18" s="192"/>
    </row>
    <row r="19" spans="1:5" s="191" customFormat="1" ht="27">
      <c r="A19" s="193">
        <v>15</v>
      </c>
      <c r="B19" s="198" t="s">
        <v>373</v>
      </c>
      <c r="C19" s="587">
        <v>5</v>
      </c>
      <c r="D19" s="254">
        <v>80000</v>
      </c>
      <c r="E19" s="192" t="s">
        <v>46</v>
      </c>
    </row>
    <row r="20" spans="1:5" s="191" customFormat="1" ht="13.5">
      <c r="A20" s="193">
        <v>16</v>
      </c>
      <c r="B20" s="192" t="s">
        <v>59</v>
      </c>
      <c r="C20" s="588"/>
      <c r="D20" s="254">
        <v>50000</v>
      </c>
      <c r="E20" s="192" t="s">
        <v>53</v>
      </c>
    </row>
    <row r="21" spans="1:5" s="191" customFormat="1" ht="13.5">
      <c r="A21" s="193">
        <v>17</v>
      </c>
      <c r="B21" s="192" t="s">
        <v>374</v>
      </c>
      <c r="C21" s="589"/>
      <c r="D21" s="254">
        <v>50000</v>
      </c>
      <c r="E21" s="192" t="s">
        <v>60</v>
      </c>
    </row>
    <row r="22" spans="1:5" s="191" customFormat="1" ht="21.6" customHeight="1">
      <c r="A22" s="193">
        <v>18</v>
      </c>
      <c r="B22" s="192" t="s">
        <v>55</v>
      </c>
      <c r="C22" s="597">
        <v>6</v>
      </c>
      <c r="D22" s="370">
        <v>60000</v>
      </c>
      <c r="E22" s="192"/>
    </row>
    <row r="23" spans="1:5" s="191" customFormat="1" ht="13.5">
      <c r="A23" s="193">
        <v>19</v>
      </c>
      <c r="B23" s="198" t="s">
        <v>375</v>
      </c>
      <c r="C23" s="591"/>
      <c r="D23" s="366">
        <v>130000</v>
      </c>
      <c r="E23" s="192"/>
    </row>
    <row r="24" spans="1:5" s="191" customFormat="1" ht="13.5">
      <c r="A24" s="193">
        <v>20</v>
      </c>
      <c r="B24" s="198" t="s">
        <v>56</v>
      </c>
      <c r="C24" s="587">
        <v>7</v>
      </c>
      <c r="D24" s="254">
        <v>60000</v>
      </c>
      <c r="E24" s="192"/>
    </row>
    <row r="25" spans="1:5" s="191" customFormat="1" ht="13.5">
      <c r="A25" s="193">
        <v>21</v>
      </c>
      <c r="B25" s="198" t="s">
        <v>57</v>
      </c>
      <c r="C25" s="588"/>
      <c r="D25" s="254">
        <v>100000</v>
      </c>
      <c r="E25" s="192"/>
    </row>
    <row r="26" spans="1:5" s="191" customFormat="1" ht="13.5">
      <c r="A26" s="193">
        <v>22</v>
      </c>
      <c r="B26" s="192" t="s">
        <v>58</v>
      </c>
      <c r="C26" s="588"/>
      <c r="D26" s="254">
        <v>50000</v>
      </c>
      <c r="E26" s="192"/>
    </row>
    <row r="27" spans="1:5" s="191" customFormat="1" ht="13.5">
      <c r="A27" s="193">
        <v>23</v>
      </c>
      <c r="B27" s="192" t="s">
        <v>52</v>
      </c>
      <c r="C27" s="589"/>
      <c r="D27" s="254">
        <v>50000</v>
      </c>
      <c r="E27" s="192"/>
    </row>
    <row r="28" spans="1:5" s="191" customFormat="1" ht="18.600000000000001" customHeight="1">
      <c r="A28" s="193">
        <v>24</v>
      </c>
      <c r="B28" s="198" t="s">
        <v>376</v>
      </c>
      <c r="C28" s="587">
        <v>8</v>
      </c>
      <c r="D28" s="255">
        <v>75000</v>
      </c>
      <c r="E28" s="192" t="s">
        <v>46</v>
      </c>
    </row>
    <row r="29" spans="1:5" s="191" customFormat="1" ht="13.5">
      <c r="A29" s="193">
        <v>25</v>
      </c>
      <c r="B29" s="192" t="s">
        <v>495</v>
      </c>
      <c r="C29" s="588"/>
      <c r="D29" s="255">
        <v>25000</v>
      </c>
      <c r="E29" s="192" t="s">
        <v>60</v>
      </c>
    </row>
    <row r="30" spans="1:5" s="191" customFormat="1" ht="13.5">
      <c r="A30" s="193">
        <v>26</v>
      </c>
      <c r="B30" s="192" t="s">
        <v>67</v>
      </c>
      <c r="C30" s="589"/>
      <c r="D30" s="255">
        <v>50000</v>
      </c>
      <c r="E30" s="192" t="s">
        <v>47</v>
      </c>
    </row>
    <row r="31" spans="1:5" s="191" customFormat="1" ht="13.5">
      <c r="A31" s="193">
        <v>27</v>
      </c>
      <c r="B31" s="192" t="s">
        <v>61</v>
      </c>
      <c r="C31" s="588">
        <v>9</v>
      </c>
      <c r="D31" s="254">
        <v>100000</v>
      </c>
      <c r="E31" s="192"/>
    </row>
    <row r="32" spans="1:5" s="191" customFormat="1" ht="13.5">
      <c r="A32" s="193">
        <v>28</v>
      </c>
      <c r="B32" s="198" t="s">
        <v>62</v>
      </c>
      <c r="C32" s="589"/>
      <c r="D32" s="254">
        <v>150000</v>
      </c>
      <c r="E32" s="192"/>
    </row>
    <row r="33" spans="1:5" s="191" customFormat="1" ht="13.5">
      <c r="A33" s="193">
        <v>29</v>
      </c>
      <c r="B33" s="192" t="s">
        <v>495</v>
      </c>
      <c r="C33" s="590">
        <v>10</v>
      </c>
      <c r="D33" s="254">
        <v>25000</v>
      </c>
      <c r="E33" s="192" t="s">
        <v>60</v>
      </c>
    </row>
    <row r="34" spans="1:5" s="191" customFormat="1" ht="13.5">
      <c r="A34" s="193">
        <v>30</v>
      </c>
      <c r="B34" s="192" t="s">
        <v>68</v>
      </c>
      <c r="C34" s="591"/>
      <c r="D34" s="254">
        <v>200000</v>
      </c>
      <c r="E34" s="192" t="s">
        <v>46</v>
      </c>
    </row>
    <row r="35" spans="1:5" s="191" customFormat="1" ht="13.5">
      <c r="A35" s="193">
        <v>31</v>
      </c>
      <c r="B35" s="198" t="s">
        <v>246</v>
      </c>
      <c r="C35" s="587">
        <v>11</v>
      </c>
      <c r="D35" s="254">
        <v>50000</v>
      </c>
      <c r="E35" s="192"/>
    </row>
    <row r="36" spans="1:5" s="191" customFormat="1" ht="13.5">
      <c r="A36" s="193">
        <v>32</v>
      </c>
      <c r="B36" s="192" t="s">
        <v>247</v>
      </c>
      <c r="C36" s="588"/>
      <c r="D36" s="254">
        <v>125000</v>
      </c>
      <c r="E36" s="192"/>
    </row>
    <row r="37" spans="1:5" s="191" customFormat="1" ht="13.5">
      <c r="A37" s="193">
        <v>33</v>
      </c>
      <c r="B37" s="256" t="s">
        <v>605</v>
      </c>
      <c r="C37" s="588"/>
      <c r="D37" s="254">
        <v>50000</v>
      </c>
      <c r="E37" s="192"/>
    </row>
    <row r="38" spans="1:5" s="191" customFormat="1" ht="13.5">
      <c r="A38" s="193">
        <v>34</v>
      </c>
      <c r="B38" s="192" t="s">
        <v>66</v>
      </c>
      <c r="C38" s="589"/>
      <c r="D38" s="254">
        <v>50000</v>
      </c>
      <c r="E38" s="192"/>
    </row>
    <row r="39" spans="1:5" s="191" customFormat="1" ht="12.75" customHeight="1">
      <c r="A39" s="193">
        <v>35</v>
      </c>
      <c r="B39" s="198" t="s">
        <v>496</v>
      </c>
      <c r="C39" s="587">
        <v>12</v>
      </c>
      <c r="D39" s="254">
        <v>75000</v>
      </c>
      <c r="E39" s="192"/>
    </row>
    <row r="40" spans="1:5" s="191" customFormat="1" ht="13.5">
      <c r="A40" s="193">
        <v>36</v>
      </c>
      <c r="B40" s="198" t="s">
        <v>497</v>
      </c>
      <c r="C40" s="588"/>
      <c r="D40" s="254">
        <v>125000</v>
      </c>
      <c r="E40" s="192" t="s">
        <v>53</v>
      </c>
    </row>
    <row r="41" spans="1:5" s="191" customFormat="1" ht="27">
      <c r="A41" s="193">
        <v>37</v>
      </c>
      <c r="B41" s="198" t="s">
        <v>606</v>
      </c>
      <c r="C41" s="589"/>
      <c r="D41" s="254">
        <v>50000</v>
      </c>
      <c r="E41" s="192"/>
    </row>
    <row r="42" spans="1:5" s="191" customFormat="1" ht="13.5">
      <c r="A42" s="193">
        <v>39</v>
      </c>
      <c r="B42" s="198" t="s">
        <v>607</v>
      </c>
      <c r="C42" s="592">
        <v>13</v>
      </c>
      <c r="D42" s="254">
        <v>90000</v>
      </c>
      <c r="E42" s="192"/>
    </row>
    <row r="43" spans="1:5" s="191" customFormat="1" ht="13.5">
      <c r="A43" s="193">
        <v>40</v>
      </c>
      <c r="B43" s="198" t="s">
        <v>51</v>
      </c>
      <c r="C43" s="592"/>
      <c r="D43" s="254">
        <v>20000</v>
      </c>
      <c r="E43" s="192"/>
    </row>
    <row r="44" spans="1:5" s="191" customFormat="1" ht="13.5">
      <c r="A44" s="193">
        <v>41</v>
      </c>
      <c r="B44" s="198" t="s">
        <v>498</v>
      </c>
      <c r="C44" s="592"/>
      <c r="D44" s="254">
        <v>40000</v>
      </c>
      <c r="E44" s="192"/>
    </row>
    <row r="45" spans="1:5" s="191" customFormat="1" ht="27">
      <c r="A45" s="193">
        <v>42</v>
      </c>
      <c r="B45" s="198" t="s">
        <v>499</v>
      </c>
      <c r="C45" s="592"/>
      <c r="D45" s="254">
        <v>125000</v>
      </c>
      <c r="E45" s="192"/>
    </row>
    <row r="46" spans="1:5" s="191" customFormat="1" ht="14.25" customHeight="1">
      <c r="A46" s="193">
        <v>43</v>
      </c>
      <c r="B46" s="198" t="s">
        <v>500</v>
      </c>
      <c r="C46" s="257">
        <v>14</v>
      </c>
      <c r="D46" s="254">
        <v>225000</v>
      </c>
      <c r="E46" s="192"/>
    </row>
    <row r="47" spans="1:5" s="191" customFormat="1" ht="12.75" customHeight="1">
      <c r="A47" s="193">
        <v>44</v>
      </c>
      <c r="B47" s="198" t="s">
        <v>243</v>
      </c>
      <c r="C47" s="587">
        <v>15</v>
      </c>
      <c r="D47" s="254">
        <v>100000</v>
      </c>
      <c r="E47" s="192"/>
    </row>
    <row r="48" spans="1:5" s="191" customFormat="1" ht="13.5">
      <c r="A48" s="193">
        <v>45</v>
      </c>
      <c r="B48" s="192" t="s">
        <v>54</v>
      </c>
      <c r="C48" s="588"/>
      <c r="D48" s="254">
        <v>100000</v>
      </c>
      <c r="E48" s="192"/>
    </row>
    <row r="49" spans="1:5" s="196" customFormat="1" ht="27">
      <c r="A49" s="193">
        <v>46</v>
      </c>
      <c r="B49" s="198" t="s">
        <v>608</v>
      </c>
      <c r="C49" s="589"/>
      <c r="D49" s="254">
        <v>75330</v>
      </c>
      <c r="E49" s="192"/>
    </row>
    <row r="50" spans="1:5" s="376" customFormat="1" ht="21.75" customHeight="1">
      <c r="A50" s="501"/>
      <c r="B50" s="502" t="s">
        <v>314</v>
      </c>
      <c r="C50" s="374"/>
      <c r="D50" s="503">
        <f>SUM(D5:D49)</f>
        <v>3758700</v>
      </c>
      <c r="E50" s="374"/>
    </row>
    <row r="51" spans="1:5" s="221" customFormat="1" ht="12.75">
      <c r="A51" s="220"/>
    </row>
    <row r="52" spans="1:5" s="221" customFormat="1" ht="12.75">
      <c r="A52" s="220"/>
    </row>
    <row r="53" spans="1:5" s="221" customFormat="1" ht="12.75">
      <c r="A53" s="220"/>
    </row>
    <row r="54" spans="1:5" s="223" customFormat="1">
      <c r="A54" s="222"/>
      <c r="B54" s="25"/>
      <c r="C54" s="25"/>
      <c r="D54" s="185"/>
      <c r="E54" s="25"/>
    </row>
    <row r="55" spans="1:5" customFormat="1" ht="17.25">
      <c r="A55" s="138"/>
      <c r="B55" s="2"/>
      <c r="C55" s="2"/>
      <c r="D55" s="42"/>
      <c r="E55" s="2"/>
    </row>
  </sheetData>
  <mergeCells count="16">
    <mergeCell ref="B1:D1"/>
    <mergeCell ref="C47:C49"/>
    <mergeCell ref="C31:C32"/>
    <mergeCell ref="C33:C34"/>
    <mergeCell ref="C35:C38"/>
    <mergeCell ref="C39:C41"/>
    <mergeCell ref="C42:C45"/>
    <mergeCell ref="A2:E2"/>
    <mergeCell ref="C7:C9"/>
    <mergeCell ref="C10:C12"/>
    <mergeCell ref="C24:C27"/>
    <mergeCell ref="C28:C30"/>
    <mergeCell ref="C13:C15"/>
    <mergeCell ref="C16:C18"/>
    <mergeCell ref="C19:C21"/>
    <mergeCell ref="C22:C23"/>
  </mergeCells>
  <pageMargins left="0.46" right="0.38" top="0.18" bottom="0.24" header="0.16" footer="0.24"/>
  <pageSetup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61"/>
  <sheetViews>
    <sheetView zoomScale="160" zoomScaleNormal="160" workbookViewId="0">
      <selection activeCell="B10" sqref="B10"/>
    </sheetView>
  </sheetViews>
  <sheetFormatPr defaultColWidth="8.85546875" defaultRowHeight="18" customHeight="1"/>
  <cols>
    <col min="1" max="1" width="4.7109375" style="201" customWidth="1"/>
    <col min="2" max="2" width="53.140625" style="196" customWidth="1"/>
    <col min="3" max="3" width="7.85546875" style="196" customWidth="1"/>
    <col min="4" max="4" width="16.7109375" style="196" customWidth="1"/>
    <col min="5" max="5" width="7.140625" style="196" customWidth="1"/>
    <col min="6" max="16384" width="8.85546875" style="196"/>
  </cols>
  <sheetData>
    <row r="1" spans="1:11" ht="18" customHeight="1">
      <c r="B1" s="579" t="s">
        <v>688</v>
      </c>
      <c r="C1" s="579"/>
      <c r="D1" s="579"/>
    </row>
    <row r="2" spans="1:11" s="191" customFormat="1" ht="18" customHeight="1">
      <c r="A2" s="599" t="s">
        <v>1390</v>
      </c>
      <c r="B2" s="599"/>
      <c r="C2" s="599"/>
      <c r="D2" s="599"/>
      <c r="E2" s="599"/>
      <c r="F2" s="188"/>
      <c r="G2" s="188"/>
      <c r="H2" s="188"/>
      <c r="I2" s="188"/>
      <c r="J2" s="188"/>
      <c r="K2" s="188"/>
    </row>
    <row r="3" spans="1:11" s="191" customFormat="1" ht="18" customHeight="1">
      <c r="A3" s="199"/>
      <c r="B3" s="205" t="str">
        <f>'Mahila Tarfa'!B3</f>
        <v xml:space="preserve">hDdf jh]^ ?= </v>
      </c>
      <c r="C3" s="243"/>
      <c r="D3" s="243">
        <v>5833504</v>
      </c>
      <c r="E3" s="244"/>
      <c r="F3" s="188"/>
      <c r="G3" s="188"/>
      <c r="H3" s="188"/>
      <c r="I3" s="188"/>
      <c r="J3" s="188"/>
      <c r="K3" s="188"/>
    </row>
    <row r="4" spans="1:11" s="191" customFormat="1" ht="18" customHeight="1">
      <c r="A4" s="189" t="s">
        <v>0</v>
      </c>
      <c r="B4" s="189" t="s">
        <v>1</v>
      </c>
      <c r="C4" s="189" t="s">
        <v>351</v>
      </c>
      <c r="D4" s="190" t="s">
        <v>520</v>
      </c>
      <c r="E4" s="189" t="s">
        <v>2</v>
      </c>
      <c r="J4" s="200"/>
      <c r="K4" s="200"/>
    </row>
    <row r="5" spans="1:11" s="191" customFormat="1" ht="18" customHeight="1">
      <c r="A5" s="193">
        <v>1</v>
      </c>
      <c r="B5" s="192" t="s">
        <v>526</v>
      </c>
      <c r="C5" s="600">
        <v>1</v>
      </c>
      <c r="D5" s="202">
        <v>100000</v>
      </c>
      <c r="E5" s="193"/>
      <c r="F5" s="194"/>
      <c r="G5" s="194"/>
      <c r="H5" s="194"/>
      <c r="I5" s="194"/>
      <c r="J5" s="194"/>
      <c r="K5" s="194"/>
    </row>
    <row r="6" spans="1:11" s="191" customFormat="1" ht="18" customHeight="1">
      <c r="A6" s="193">
        <v>2</v>
      </c>
      <c r="B6" s="192" t="s">
        <v>69</v>
      </c>
      <c r="C6" s="601"/>
      <c r="D6" s="202">
        <v>30000</v>
      </c>
      <c r="E6" s="193"/>
      <c r="F6" s="194"/>
      <c r="G6" s="194"/>
      <c r="H6" s="194"/>
      <c r="I6" s="194"/>
      <c r="J6" s="194"/>
      <c r="K6" s="194"/>
    </row>
    <row r="7" spans="1:11" s="191" customFormat="1" ht="18" customHeight="1">
      <c r="A7" s="193">
        <v>3</v>
      </c>
      <c r="B7" s="192" t="s">
        <v>502</v>
      </c>
      <c r="C7" s="602"/>
      <c r="D7" s="202">
        <v>70000</v>
      </c>
      <c r="E7" s="193"/>
      <c r="F7" s="194"/>
      <c r="G7" s="194"/>
      <c r="H7" s="194"/>
      <c r="I7" s="194"/>
      <c r="J7" s="194"/>
      <c r="K7" s="194"/>
    </row>
    <row r="8" spans="1:11" s="191" customFormat="1" ht="18" customHeight="1">
      <c r="A8" s="193">
        <v>4</v>
      </c>
      <c r="B8" s="198" t="s">
        <v>501</v>
      </c>
      <c r="C8" s="195">
        <v>2</v>
      </c>
      <c r="D8" s="202">
        <v>200000</v>
      </c>
      <c r="E8" s="193"/>
    </row>
    <row r="9" spans="1:11" s="191" customFormat="1" ht="18" customHeight="1">
      <c r="A9" s="193">
        <v>5</v>
      </c>
      <c r="B9" s="192" t="s">
        <v>521</v>
      </c>
      <c r="C9" s="195">
        <v>3</v>
      </c>
      <c r="D9" s="202">
        <v>200000</v>
      </c>
      <c r="E9" s="193"/>
    </row>
    <row r="10" spans="1:11" s="191" customFormat="1" ht="18" customHeight="1">
      <c r="A10" s="193">
        <v>6</v>
      </c>
      <c r="B10" s="198" t="s">
        <v>84</v>
      </c>
      <c r="C10" s="603">
        <v>4</v>
      </c>
      <c r="D10" s="203" t="s">
        <v>85</v>
      </c>
      <c r="E10" s="192"/>
    </row>
    <row r="11" spans="1:11" s="191" customFormat="1" ht="18" customHeight="1">
      <c r="A11" s="193">
        <v>7</v>
      </c>
      <c r="B11" s="198" t="s">
        <v>86</v>
      </c>
      <c r="C11" s="605"/>
      <c r="D11" s="204">
        <v>50000</v>
      </c>
      <c r="E11" s="192"/>
    </row>
    <row r="12" spans="1:11" s="191" customFormat="1" ht="18" customHeight="1">
      <c r="A12" s="193">
        <v>8</v>
      </c>
      <c r="B12" s="198" t="s">
        <v>503</v>
      </c>
      <c r="C12" s="603">
        <v>5</v>
      </c>
      <c r="D12" s="202">
        <v>50000</v>
      </c>
      <c r="E12" s="192"/>
    </row>
    <row r="13" spans="1:11" s="191" customFormat="1" ht="18" customHeight="1">
      <c r="A13" s="193">
        <v>9</v>
      </c>
      <c r="B13" s="192" t="s">
        <v>90</v>
      </c>
      <c r="C13" s="604"/>
      <c r="D13" s="202">
        <v>50000</v>
      </c>
      <c r="E13" s="192"/>
    </row>
    <row r="14" spans="1:11" s="191" customFormat="1" ht="18" customHeight="1">
      <c r="A14" s="193">
        <v>10</v>
      </c>
      <c r="B14" s="192" t="s">
        <v>91</v>
      </c>
      <c r="C14" s="604"/>
      <c r="D14" s="202">
        <v>50000</v>
      </c>
      <c r="E14" s="192"/>
    </row>
    <row r="15" spans="1:11" s="191" customFormat="1" ht="18" customHeight="1">
      <c r="A15" s="193">
        <v>11</v>
      </c>
      <c r="B15" s="192" t="s">
        <v>92</v>
      </c>
      <c r="C15" s="605"/>
      <c r="D15" s="202">
        <v>50000</v>
      </c>
      <c r="E15" s="192"/>
    </row>
    <row r="16" spans="1:11" s="191" customFormat="1" ht="18" customHeight="1">
      <c r="A16" s="193">
        <v>12</v>
      </c>
      <c r="B16" s="192" t="s">
        <v>76</v>
      </c>
      <c r="C16" s="195">
        <v>6</v>
      </c>
      <c r="D16" s="203" t="s">
        <v>77</v>
      </c>
      <c r="E16" s="192"/>
    </row>
    <row r="17" spans="1:5" s="191" customFormat="1" ht="18" customHeight="1">
      <c r="A17" s="193">
        <v>13</v>
      </c>
      <c r="B17" s="198" t="s">
        <v>505</v>
      </c>
      <c r="C17" s="604">
        <v>7</v>
      </c>
      <c r="D17" s="202">
        <v>50000</v>
      </c>
      <c r="E17" s="192"/>
    </row>
    <row r="18" spans="1:5" s="191" customFormat="1" ht="18" customHeight="1">
      <c r="A18" s="193">
        <v>14</v>
      </c>
      <c r="B18" s="198" t="s">
        <v>504</v>
      </c>
      <c r="C18" s="604"/>
      <c r="D18" s="202">
        <v>100000</v>
      </c>
      <c r="E18" s="192"/>
    </row>
    <row r="19" spans="1:5" s="191" customFormat="1" ht="18" customHeight="1">
      <c r="A19" s="193">
        <v>15</v>
      </c>
      <c r="B19" s="192" t="s">
        <v>78</v>
      </c>
      <c r="C19" s="605"/>
      <c r="D19" s="202">
        <v>50000</v>
      </c>
      <c r="E19" s="192"/>
    </row>
    <row r="20" spans="1:5" s="191" customFormat="1" ht="18" customHeight="1">
      <c r="A20" s="193">
        <v>16</v>
      </c>
      <c r="B20" s="192" t="s">
        <v>79</v>
      </c>
      <c r="C20" s="604">
        <v>8</v>
      </c>
      <c r="D20" s="202">
        <v>50000</v>
      </c>
      <c r="E20" s="192"/>
    </row>
    <row r="21" spans="1:5" s="191" customFormat="1" ht="18" customHeight="1">
      <c r="A21" s="193">
        <v>17</v>
      </c>
      <c r="B21" s="192" t="s">
        <v>80</v>
      </c>
      <c r="C21" s="604"/>
      <c r="D21" s="202">
        <v>50000</v>
      </c>
      <c r="E21" s="192"/>
    </row>
    <row r="22" spans="1:5" s="191" customFormat="1" ht="18" customHeight="1">
      <c r="A22" s="193">
        <v>18</v>
      </c>
      <c r="B22" s="192" t="s">
        <v>1394</v>
      </c>
      <c r="C22" s="604"/>
      <c r="D22" s="202">
        <v>50000</v>
      </c>
      <c r="E22" s="192"/>
    </row>
    <row r="23" spans="1:5" s="191" customFormat="1" ht="18" customHeight="1">
      <c r="A23" s="193">
        <v>19</v>
      </c>
      <c r="B23" s="192" t="s">
        <v>1364</v>
      </c>
      <c r="C23" s="605"/>
      <c r="D23" s="202">
        <v>50000</v>
      </c>
      <c r="E23" s="192"/>
    </row>
    <row r="24" spans="1:5" s="191" customFormat="1" ht="18" customHeight="1">
      <c r="A24" s="193">
        <v>20</v>
      </c>
      <c r="B24" s="192" t="s">
        <v>93</v>
      </c>
      <c r="C24" s="604">
        <v>9</v>
      </c>
      <c r="D24" s="202">
        <v>100000</v>
      </c>
      <c r="E24" s="192"/>
    </row>
    <row r="25" spans="1:5" s="191" customFormat="1" ht="18" customHeight="1">
      <c r="A25" s="193">
        <v>21</v>
      </c>
      <c r="B25" s="192" t="s">
        <v>522</v>
      </c>
      <c r="C25" s="605"/>
      <c r="D25" s="202">
        <v>100000</v>
      </c>
      <c r="E25" s="192"/>
    </row>
    <row r="26" spans="1:5" s="191" customFormat="1" ht="18" customHeight="1">
      <c r="A26" s="193">
        <v>22</v>
      </c>
      <c r="B26" s="192" t="s">
        <v>523</v>
      </c>
      <c r="C26" s="603">
        <v>10</v>
      </c>
      <c r="D26" s="202">
        <v>40000</v>
      </c>
      <c r="E26" s="192" t="s">
        <v>81</v>
      </c>
    </row>
    <row r="27" spans="1:5" s="191" customFormat="1" ht="18" customHeight="1">
      <c r="A27" s="193">
        <v>23</v>
      </c>
      <c r="B27" s="192" t="s">
        <v>506</v>
      </c>
      <c r="C27" s="604"/>
      <c r="D27" s="202">
        <v>80000</v>
      </c>
      <c r="E27" s="192" t="s">
        <v>82</v>
      </c>
    </row>
    <row r="28" spans="1:5" s="191" customFormat="1" ht="18" customHeight="1">
      <c r="A28" s="193">
        <v>24</v>
      </c>
      <c r="B28" s="198" t="s">
        <v>83</v>
      </c>
      <c r="C28" s="605"/>
      <c r="D28" s="202">
        <v>80000</v>
      </c>
      <c r="E28" s="192"/>
    </row>
    <row r="29" spans="1:5" s="191" customFormat="1" ht="24.6" customHeight="1">
      <c r="A29" s="193">
        <v>25</v>
      </c>
      <c r="B29" s="198" t="s">
        <v>87</v>
      </c>
      <c r="C29" s="603">
        <v>11</v>
      </c>
      <c r="D29" s="202">
        <v>50000</v>
      </c>
      <c r="E29" s="192"/>
    </row>
    <row r="30" spans="1:5" s="191" customFormat="1" ht="18" customHeight="1">
      <c r="A30" s="193">
        <v>26</v>
      </c>
      <c r="B30" s="192" t="s">
        <v>88</v>
      </c>
      <c r="C30" s="604"/>
      <c r="D30" s="202">
        <v>50000</v>
      </c>
      <c r="E30" s="192"/>
    </row>
    <row r="31" spans="1:5" s="191" customFormat="1" ht="18" customHeight="1">
      <c r="A31" s="193">
        <v>27</v>
      </c>
      <c r="B31" s="192" t="s">
        <v>89</v>
      </c>
      <c r="C31" s="604"/>
      <c r="D31" s="202">
        <v>50000</v>
      </c>
      <c r="E31" s="192"/>
    </row>
    <row r="32" spans="1:5" s="191" customFormat="1" ht="18" customHeight="1">
      <c r="A32" s="193">
        <v>28</v>
      </c>
      <c r="B32" s="192" t="s">
        <v>524</v>
      </c>
      <c r="C32" s="605"/>
      <c r="D32" s="202">
        <v>50000</v>
      </c>
      <c r="E32" s="192"/>
    </row>
    <row r="33" spans="1:5" s="191" customFormat="1" ht="18" customHeight="1">
      <c r="A33" s="193">
        <v>29</v>
      </c>
      <c r="B33" s="198" t="s">
        <v>74</v>
      </c>
      <c r="C33" s="603">
        <v>12</v>
      </c>
      <c r="D33" s="202">
        <v>100000</v>
      </c>
      <c r="E33" s="192"/>
    </row>
    <row r="34" spans="1:5" s="191" customFormat="1" ht="18" customHeight="1">
      <c r="A34" s="193">
        <v>30</v>
      </c>
      <c r="B34" s="192" t="s">
        <v>525</v>
      </c>
      <c r="C34" s="604"/>
      <c r="D34" s="202">
        <v>100000</v>
      </c>
      <c r="E34" s="192"/>
    </row>
    <row r="35" spans="1:5" s="191" customFormat="1" ht="18" customHeight="1">
      <c r="A35" s="193">
        <v>31</v>
      </c>
      <c r="B35" s="198" t="s">
        <v>70</v>
      </c>
      <c r="C35" s="603">
        <v>13</v>
      </c>
      <c r="D35" s="202">
        <v>50000</v>
      </c>
      <c r="E35" s="192"/>
    </row>
    <row r="36" spans="1:5" s="191" customFormat="1" ht="18" customHeight="1">
      <c r="A36" s="193">
        <v>32</v>
      </c>
      <c r="B36" s="192" t="s">
        <v>71</v>
      </c>
      <c r="C36" s="604"/>
      <c r="D36" s="202">
        <v>50000</v>
      </c>
      <c r="E36" s="192"/>
    </row>
    <row r="37" spans="1:5" s="191" customFormat="1" ht="18" customHeight="1">
      <c r="A37" s="193">
        <v>33</v>
      </c>
      <c r="B37" s="198" t="s">
        <v>72</v>
      </c>
      <c r="C37" s="604"/>
      <c r="D37" s="202">
        <v>50000</v>
      </c>
      <c r="E37" s="192"/>
    </row>
    <row r="38" spans="1:5" s="191" customFormat="1" ht="18" customHeight="1">
      <c r="A38" s="193">
        <v>34</v>
      </c>
      <c r="B38" s="198" t="s">
        <v>73</v>
      </c>
      <c r="C38" s="605"/>
      <c r="D38" s="202">
        <v>50000</v>
      </c>
      <c r="E38" s="192"/>
    </row>
    <row r="39" spans="1:5" s="191" customFormat="1" ht="18" customHeight="1">
      <c r="A39" s="193">
        <v>35</v>
      </c>
      <c r="B39" s="192" t="s">
        <v>244</v>
      </c>
      <c r="C39" s="195">
        <v>14</v>
      </c>
      <c r="D39" s="202">
        <v>200000</v>
      </c>
      <c r="E39" s="192"/>
    </row>
    <row r="40" spans="1:5" s="191" customFormat="1" ht="18" customHeight="1">
      <c r="A40" s="193">
        <v>36</v>
      </c>
      <c r="B40" s="192" t="s">
        <v>75</v>
      </c>
      <c r="C40" s="195">
        <v>15</v>
      </c>
      <c r="D40" s="202">
        <v>200000</v>
      </c>
      <c r="E40" s="192"/>
    </row>
    <row r="41" spans="1:5" s="239" customFormat="1" ht="15.75">
      <c r="A41" s="193">
        <v>37</v>
      </c>
      <c r="B41" s="371" t="s">
        <v>579</v>
      </c>
      <c r="C41" s="241" t="s">
        <v>1362</v>
      </c>
      <c r="D41" s="241">
        <v>200000</v>
      </c>
      <c r="E41" s="240"/>
    </row>
    <row r="42" spans="1:5" s="239" customFormat="1" ht="17.25">
      <c r="A42" s="193">
        <v>38</v>
      </c>
      <c r="B42" s="371" t="s">
        <v>1363</v>
      </c>
      <c r="C42" s="80"/>
      <c r="D42" s="241">
        <v>100000</v>
      </c>
      <c r="E42" s="240"/>
    </row>
    <row r="43" spans="1:5" s="239" customFormat="1" ht="17.25">
      <c r="A43" s="193">
        <v>39</v>
      </c>
      <c r="B43" s="371" t="s">
        <v>580</v>
      </c>
      <c r="C43" s="80"/>
      <c r="D43" s="241">
        <v>300000</v>
      </c>
      <c r="E43" s="240"/>
    </row>
    <row r="44" spans="1:5" s="239" customFormat="1" ht="17.25">
      <c r="A44" s="193">
        <v>40</v>
      </c>
      <c r="B44" s="371" t="s">
        <v>581</v>
      </c>
      <c r="C44" s="80"/>
      <c r="D44" s="241">
        <v>200000</v>
      </c>
      <c r="E44" s="240"/>
    </row>
    <row r="45" spans="1:5" s="239" customFormat="1" ht="17.25">
      <c r="A45" s="193">
        <v>41</v>
      </c>
      <c r="B45" s="372" t="s">
        <v>582</v>
      </c>
      <c r="C45" s="80"/>
      <c r="D45" s="241">
        <v>60000</v>
      </c>
      <c r="E45" s="240"/>
    </row>
    <row r="46" spans="1:5" s="239" customFormat="1" ht="17.25">
      <c r="A46" s="193">
        <v>42</v>
      </c>
      <c r="B46" s="371" t="s">
        <v>583</v>
      </c>
      <c r="C46" s="80"/>
      <c r="D46" s="241">
        <v>50000</v>
      </c>
      <c r="E46" s="240"/>
    </row>
    <row r="47" spans="1:5" s="239" customFormat="1" ht="17.25">
      <c r="A47" s="193">
        <v>43</v>
      </c>
      <c r="B47" s="371" t="s">
        <v>584</v>
      </c>
      <c r="C47" s="80"/>
      <c r="D47" s="241">
        <v>200000</v>
      </c>
      <c r="E47" s="240"/>
    </row>
    <row r="48" spans="1:5" s="239" customFormat="1" ht="17.25">
      <c r="A48" s="193">
        <v>44</v>
      </c>
      <c r="B48" s="371" t="s">
        <v>585</v>
      </c>
      <c r="C48" s="80"/>
      <c r="D48" s="241">
        <v>50000</v>
      </c>
      <c r="E48" s="240"/>
    </row>
    <row r="49" spans="1:5" s="239" customFormat="1" ht="17.25">
      <c r="A49" s="193">
        <v>45</v>
      </c>
      <c r="B49" s="371" t="s">
        <v>586</v>
      </c>
      <c r="C49" s="80"/>
      <c r="D49" s="241">
        <v>200000</v>
      </c>
      <c r="E49" s="240"/>
    </row>
    <row r="50" spans="1:5" s="239" customFormat="1" ht="17.25">
      <c r="A50" s="193">
        <v>46</v>
      </c>
      <c r="B50" s="371" t="s">
        <v>587</v>
      </c>
      <c r="C50" s="80"/>
      <c r="D50" s="241">
        <v>50000</v>
      </c>
      <c r="E50" s="240"/>
    </row>
    <row r="51" spans="1:5" s="239" customFormat="1" ht="17.25">
      <c r="A51" s="193">
        <v>47</v>
      </c>
      <c r="B51" s="371" t="s">
        <v>588</v>
      </c>
      <c r="C51" s="80"/>
      <c r="D51" s="241">
        <v>100000</v>
      </c>
      <c r="E51" s="240"/>
    </row>
    <row r="52" spans="1:5" s="239" customFormat="1" ht="17.25">
      <c r="A52" s="193">
        <v>48</v>
      </c>
      <c r="B52" s="371" t="s">
        <v>589</v>
      </c>
      <c r="C52" s="80"/>
      <c r="D52" s="241">
        <v>300000</v>
      </c>
      <c r="E52" s="240"/>
    </row>
    <row r="53" spans="1:5" s="239" customFormat="1" ht="17.25">
      <c r="A53" s="193">
        <v>49</v>
      </c>
      <c r="B53" s="371" t="s">
        <v>558</v>
      </c>
      <c r="C53" s="80"/>
      <c r="D53" s="241">
        <v>300000</v>
      </c>
      <c r="E53" s="240"/>
    </row>
    <row r="54" spans="1:5" s="239" customFormat="1" ht="17.25">
      <c r="A54" s="193">
        <v>50</v>
      </c>
      <c r="B54" s="371" t="s">
        <v>590</v>
      </c>
      <c r="C54" s="80"/>
      <c r="D54" s="241">
        <v>100000</v>
      </c>
      <c r="E54" s="240"/>
    </row>
    <row r="55" spans="1:5" s="239" customFormat="1" ht="17.25">
      <c r="A55" s="193">
        <v>51</v>
      </c>
      <c r="B55" s="371" t="s">
        <v>557</v>
      </c>
      <c r="C55" s="80"/>
      <c r="D55" s="241">
        <v>100000</v>
      </c>
      <c r="E55" s="240"/>
    </row>
    <row r="56" spans="1:5" s="239" customFormat="1" ht="17.25">
      <c r="A56" s="193">
        <v>52</v>
      </c>
      <c r="B56" s="371" t="s">
        <v>591</v>
      </c>
      <c r="C56" s="236"/>
      <c r="D56" s="242">
        <v>200000</v>
      </c>
      <c r="E56" s="240"/>
    </row>
    <row r="57" spans="1:5" s="239" customFormat="1" ht="17.25">
      <c r="A57" s="193">
        <v>53</v>
      </c>
      <c r="B57" s="371" t="s">
        <v>592</v>
      </c>
      <c r="C57" s="236"/>
      <c r="D57" s="242">
        <v>220000</v>
      </c>
      <c r="E57" s="240"/>
    </row>
    <row r="58" spans="1:5" s="239" customFormat="1" ht="17.25">
      <c r="A58" s="193">
        <v>54</v>
      </c>
      <c r="B58" s="371" t="s">
        <v>593</v>
      </c>
      <c r="C58" s="236"/>
      <c r="D58" s="242">
        <v>120000</v>
      </c>
      <c r="E58" s="240"/>
    </row>
    <row r="59" spans="1:5" s="239" customFormat="1" ht="17.25">
      <c r="A59" s="193">
        <v>55</v>
      </c>
      <c r="B59" s="371" t="s">
        <v>594</v>
      </c>
      <c r="C59" s="236"/>
      <c r="D59" s="242">
        <v>200000</v>
      </c>
      <c r="E59" s="240"/>
    </row>
    <row r="60" spans="1:5" s="239" customFormat="1" ht="17.25">
      <c r="A60" s="193">
        <v>56</v>
      </c>
      <c r="B60" s="371" t="s">
        <v>604</v>
      </c>
      <c r="C60" s="236"/>
      <c r="D60" s="242">
        <f>183504-50000</f>
        <v>133504</v>
      </c>
      <c r="E60" s="240"/>
    </row>
    <row r="61" spans="1:5" s="376" customFormat="1" ht="18" customHeight="1">
      <c r="A61" s="189">
        <v>57</v>
      </c>
      <c r="B61" s="373" t="s">
        <v>603</v>
      </c>
      <c r="C61" s="374"/>
      <c r="D61" s="375">
        <f>SUM(D5:D60)</f>
        <v>5833504</v>
      </c>
      <c r="E61" s="374"/>
    </row>
  </sheetData>
  <mergeCells count="12">
    <mergeCell ref="C33:C34"/>
    <mergeCell ref="C35:C38"/>
    <mergeCell ref="C17:C19"/>
    <mergeCell ref="C20:C23"/>
    <mergeCell ref="C24:C25"/>
    <mergeCell ref="C26:C28"/>
    <mergeCell ref="C29:C32"/>
    <mergeCell ref="B1:D1"/>
    <mergeCell ref="A2:E2"/>
    <mergeCell ref="C5:C7"/>
    <mergeCell ref="C12:C15"/>
    <mergeCell ref="C10:C11"/>
  </mergeCells>
  <pageMargins left="0.44" right="0.38" top="0.3" bottom="0.28000000000000003" header="0.3" footer="0.3"/>
  <pageSetup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2"/>
  <sheetViews>
    <sheetView topLeftCell="A4" workbookViewId="0">
      <selection activeCell="B13" sqref="B13"/>
    </sheetView>
  </sheetViews>
  <sheetFormatPr defaultRowHeight="15"/>
  <cols>
    <col min="1" max="1" width="4.5703125" style="5" customWidth="1"/>
    <col min="2" max="2" width="48.28515625" customWidth="1"/>
    <col min="3" max="3" width="8.7109375" customWidth="1"/>
    <col min="4" max="4" width="26.140625" customWidth="1"/>
    <col min="5" max="5" width="7.42578125" customWidth="1"/>
  </cols>
  <sheetData>
    <row r="1" spans="1:5" s="144" customFormat="1" ht="17.25">
      <c r="A1" s="157"/>
      <c r="B1" s="571" t="s">
        <v>765</v>
      </c>
      <c r="C1" s="571"/>
      <c r="D1" s="571"/>
      <c r="E1" s="425"/>
    </row>
    <row r="2" spans="1:5" s="144" customFormat="1" ht="17.25">
      <c r="A2" s="571" t="s">
        <v>5</v>
      </c>
      <c r="B2" s="571"/>
      <c r="C2" s="571"/>
      <c r="D2" s="571"/>
      <c r="E2" s="571"/>
    </row>
    <row r="3" spans="1:5" s="144" customFormat="1" ht="17.25">
      <c r="A3" s="421"/>
      <c r="B3" s="571" t="s">
        <v>672</v>
      </c>
      <c r="C3" s="571"/>
      <c r="D3" s="571"/>
      <c r="E3" s="571"/>
    </row>
    <row r="4" spans="1:5" s="506" customFormat="1" ht="18">
      <c r="A4" s="504" t="s">
        <v>1357</v>
      </c>
      <c r="B4" s="504"/>
      <c r="C4" s="504"/>
      <c r="D4" s="505">
        <f>D22</f>
        <v>8450000</v>
      </c>
      <c r="E4" s="504"/>
    </row>
    <row r="5" spans="1:5" s="144" customFormat="1" ht="15.75">
      <c r="A5" s="164" t="s">
        <v>0</v>
      </c>
      <c r="B5" s="164" t="s">
        <v>1</v>
      </c>
      <c r="C5" s="164" t="s">
        <v>351</v>
      </c>
      <c r="D5" s="39" t="s">
        <v>4</v>
      </c>
      <c r="E5" s="164" t="s">
        <v>2</v>
      </c>
    </row>
    <row r="6" spans="1:5" s="144" customFormat="1" ht="22.5" customHeight="1">
      <c r="A6" s="167">
        <v>1</v>
      </c>
      <c r="B6" s="171" t="s">
        <v>241</v>
      </c>
      <c r="C6" s="171">
        <v>2</v>
      </c>
      <c r="D6" s="426">
        <v>50000</v>
      </c>
      <c r="E6" s="606" t="s">
        <v>1378</v>
      </c>
    </row>
    <row r="7" spans="1:5" s="144" customFormat="1" ht="22.5">
      <c r="A7" s="167">
        <v>2</v>
      </c>
      <c r="B7" s="171" t="s">
        <v>198</v>
      </c>
      <c r="C7" s="171">
        <v>3</v>
      </c>
      <c r="D7" s="426">
        <v>25000</v>
      </c>
      <c r="E7" s="607"/>
    </row>
    <row r="8" spans="1:5" s="144" customFormat="1" ht="41.25" customHeight="1">
      <c r="A8" s="167">
        <v>3</v>
      </c>
      <c r="B8" s="171" t="s">
        <v>671</v>
      </c>
      <c r="C8" s="171">
        <v>3</v>
      </c>
      <c r="D8" s="426">
        <v>50000</v>
      </c>
      <c r="E8" s="607"/>
    </row>
    <row r="9" spans="1:5" s="42" customFormat="1" ht="22.5">
      <c r="A9" s="167">
        <v>4</v>
      </c>
      <c r="B9" s="170" t="s">
        <v>1320</v>
      </c>
      <c r="C9" s="170" t="s">
        <v>1355</v>
      </c>
      <c r="D9" s="427">
        <v>30000</v>
      </c>
      <c r="E9" s="607"/>
    </row>
    <row r="10" spans="1:5" s="42" customFormat="1" ht="22.5">
      <c r="A10" s="167">
        <v>5</v>
      </c>
      <c r="B10" s="170" t="s">
        <v>1353</v>
      </c>
      <c r="C10" s="170">
        <v>3</v>
      </c>
      <c r="D10" s="427">
        <v>200000</v>
      </c>
      <c r="E10" s="607"/>
    </row>
    <row r="11" spans="1:5" s="42" customFormat="1" ht="22.5">
      <c r="A11" s="167">
        <v>6</v>
      </c>
      <c r="B11" s="170" t="s">
        <v>1354</v>
      </c>
      <c r="C11" s="170">
        <v>2</v>
      </c>
      <c r="D11" s="427">
        <v>100000</v>
      </c>
      <c r="E11" s="607"/>
    </row>
    <row r="12" spans="1:5" s="431" customFormat="1" ht="22.5">
      <c r="A12" s="167">
        <v>7</v>
      </c>
      <c r="B12" s="428" t="s">
        <v>326</v>
      </c>
      <c r="C12" s="429"/>
      <c r="D12" s="430">
        <v>300000</v>
      </c>
      <c r="E12" s="607"/>
    </row>
    <row r="13" spans="1:5" s="90" customFormat="1" ht="22.5">
      <c r="A13" s="167">
        <v>8</v>
      </c>
      <c r="B13" s="91" t="s">
        <v>327</v>
      </c>
      <c r="C13" s="92"/>
      <c r="D13" s="424">
        <v>500000</v>
      </c>
      <c r="E13" s="607"/>
    </row>
    <row r="14" spans="1:5" s="90" customFormat="1" ht="22.5">
      <c r="A14" s="167">
        <v>9</v>
      </c>
      <c r="B14" s="91" t="s">
        <v>328</v>
      </c>
      <c r="C14" s="92"/>
      <c r="D14" s="424">
        <v>300000</v>
      </c>
      <c r="E14" s="607"/>
    </row>
    <row r="15" spans="1:5" s="90" customFormat="1" ht="22.5">
      <c r="A15" s="167">
        <v>10</v>
      </c>
      <c r="B15" s="91" t="s">
        <v>490</v>
      </c>
      <c r="C15" s="92"/>
      <c r="D15" s="424">
        <v>400000</v>
      </c>
      <c r="E15" s="607"/>
    </row>
    <row r="16" spans="1:5" s="90" customFormat="1" ht="22.5">
      <c r="A16" s="167">
        <v>11</v>
      </c>
      <c r="B16" s="91" t="s">
        <v>1370</v>
      </c>
      <c r="C16" s="92"/>
      <c r="D16" s="424">
        <v>30000</v>
      </c>
      <c r="E16" s="607"/>
    </row>
    <row r="17" spans="1:5" s="90" customFormat="1" ht="22.5">
      <c r="A17" s="167">
        <v>12</v>
      </c>
      <c r="B17" s="91" t="s">
        <v>1385</v>
      </c>
      <c r="C17" s="92"/>
      <c r="D17" s="424">
        <v>50000</v>
      </c>
      <c r="E17" s="607"/>
    </row>
    <row r="18" spans="1:5" s="90" customFormat="1" ht="22.5">
      <c r="A18" s="167">
        <v>13</v>
      </c>
      <c r="B18" s="91" t="s">
        <v>1384</v>
      </c>
      <c r="C18" s="92"/>
      <c r="D18" s="424">
        <v>40000</v>
      </c>
      <c r="E18" s="607"/>
    </row>
    <row r="19" spans="1:5" s="90" customFormat="1" ht="22.5">
      <c r="A19" s="167">
        <v>14</v>
      </c>
      <c r="B19" s="91" t="s">
        <v>1361</v>
      </c>
      <c r="C19" s="92"/>
      <c r="D19" s="424">
        <v>25000</v>
      </c>
      <c r="E19" s="607"/>
    </row>
    <row r="20" spans="1:5" s="90" customFormat="1" ht="22.5">
      <c r="A20" s="167">
        <v>15</v>
      </c>
      <c r="B20" s="92" t="s">
        <v>353</v>
      </c>
      <c r="C20" s="92"/>
      <c r="D20" s="424">
        <v>6300000</v>
      </c>
      <c r="E20" s="608"/>
    </row>
    <row r="21" spans="1:5" s="90" customFormat="1" ht="22.5">
      <c r="A21" s="167">
        <v>16</v>
      </c>
      <c r="B21" s="92" t="s">
        <v>1393</v>
      </c>
      <c r="C21" s="92"/>
      <c r="D21" s="424">
        <v>50000</v>
      </c>
      <c r="E21" s="549"/>
    </row>
    <row r="22" spans="1:5" s="116" customFormat="1" ht="17.25">
      <c r="A22" s="422"/>
      <c r="B22" s="37" t="s">
        <v>290</v>
      </c>
      <c r="C22" s="37"/>
      <c r="D22" s="507">
        <f>SUM(D6:D21)</f>
        <v>8450000</v>
      </c>
      <c r="E22" s="37"/>
    </row>
    <row r="23" spans="1:5" s="2" customFormat="1" ht="17.25">
      <c r="A23" s="353"/>
    </row>
    <row r="24" spans="1:5" s="2" customFormat="1" ht="17.25">
      <c r="A24" s="353"/>
    </row>
    <row r="25" spans="1:5" s="2" customFormat="1" ht="17.25">
      <c r="A25" s="353"/>
    </row>
    <row r="26" spans="1:5" s="2" customFormat="1" ht="17.25">
      <c r="A26" s="353"/>
    </row>
    <row r="27" spans="1:5" s="2" customFormat="1" ht="17.25">
      <c r="A27" s="353"/>
    </row>
    <row r="28" spans="1:5" s="2" customFormat="1" ht="17.25">
      <c r="A28" s="353"/>
    </row>
    <row r="29" spans="1:5" s="2" customFormat="1" ht="17.25">
      <c r="A29" s="353"/>
    </row>
    <row r="30" spans="1:5" s="2" customFormat="1" ht="17.25">
      <c r="A30" s="353"/>
    </row>
    <row r="31" spans="1:5" s="2" customFormat="1" ht="17.25">
      <c r="A31" s="353"/>
    </row>
    <row r="32" spans="1:5" s="2" customFormat="1" ht="17.25">
      <c r="A32" s="353"/>
    </row>
  </sheetData>
  <mergeCells count="4">
    <mergeCell ref="B1:D1"/>
    <mergeCell ref="A2:E2"/>
    <mergeCell ref="B3:E3"/>
    <mergeCell ref="E6:E20"/>
  </mergeCells>
  <pageMargins left="0.2" right="0.2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2"/>
  <sheetViews>
    <sheetView topLeftCell="A10" zoomScale="150" zoomScaleNormal="150" workbookViewId="0">
      <selection activeCell="B17" sqref="B17"/>
    </sheetView>
  </sheetViews>
  <sheetFormatPr defaultRowHeight="12"/>
  <cols>
    <col min="1" max="1" width="9.140625" style="155"/>
    <col min="2" max="2" width="45.28515625" style="381" customWidth="1"/>
    <col min="3" max="3" width="15.7109375" style="381" customWidth="1"/>
    <col min="4" max="4" width="18" style="381" customWidth="1"/>
    <col min="5" max="16384" width="9.140625" style="381"/>
  </cols>
  <sheetData>
    <row r="1" spans="1:10" ht="14.25">
      <c r="B1" s="610" t="s">
        <v>1380</v>
      </c>
      <c r="C1" s="610"/>
    </row>
    <row r="2" spans="1:10" ht="14.25">
      <c r="B2" s="432" t="s">
        <v>1381</v>
      </c>
      <c r="C2" s="432"/>
    </row>
    <row r="3" spans="1:10" s="165" customFormat="1" ht="20.25" customHeight="1">
      <c r="A3" s="609" t="s">
        <v>94</v>
      </c>
      <c r="B3" s="609"/>
      <c r="C3" s="609"/>
      <c r="D3" s="609"/>
    </row>
    <row r="4" spans="1:10" s="165" customFormat="1" ht="14.25">
      <c r="A4" s="382"/>
      <c r="B4" s="382" t="s">
        <v>460</v>
      </c>
      <c r="C4" s="383">
        <f>shiling!C27</f>
        <v>9700000</v>
      </c>
      <c r="D4" s="382"/>
      <c r="E4" s="384"/>
      <c r="F4" s="384"/>
      <c r="G4" s="384"/>
      <c r="H4" s="384"/>
      <c r="I4" s="384"/>
      <c r="J4" s="384"/>
    </row>
    <row r="5" spans="1:10" s="165" customFormat="1" ht="14.25">
      <c r="A5" s="164" t="s">
        <v>0</v>
      </c>
      <c r="B5" s="164" t="s">
        <v>1</v>
      </c>
      <c r="C5" s="39" t="s">
        <v>4</v>
      </c>
      <c r="D5" s="164" t="s">
        <v>2</v>
      </c>
      <c r="E5" s="384"/>
      <c r="F5" s="384"/>
      <c r="G5" s="384"/>
      <c r="H5" s="384"/>
      <c r="I5" s="384"/>
      <c r="J5" s="384"/>
    </row>
    <row r="6" spans="1:10" s="165" customFormat="1" ht="46.5" customHeight="1">
      <c r="A6" s="145">
        <v>1</v>
      </c>
      <c r="B6" s="385" t="s">
        <v>1331</v>
      </c>
      <c r="C6" s="411">
        <f>C4/2</f>
        <v>4850000</v>
      </c>
      <c r="D6" s="145"/>
      <c r="E6" s="166"/>
      <c r="F6" s="166"/>
      <c r="G6" s="166"/>
      <c r="H6" s="166"/>
      <c r="I6" s="166"/>
      <c r="J6" s="166"/>
    </row>
    <row r="7" spans="1:10" s="165" customFormat="1" ht="33.75" customHeight="1">
      <c r="A7" s="145">
        <v>2</v>
      </c>
      <c r="B7" s="146" t="s">
        <v>1332</v>
      </c>
      <c r="C7" s="411">
        <f>C6</f>
        <v>4850000</v>
      </c>
      <c r="D7" s="145"/>
    </row>
    <row r="8" spans="1:10" s="414" customFormat="1" ht="14.25">
      <c r="A8" s="164"/>
      <c r="B8" s="412" t="s">
        <v>460</v>
      </c>
      <c r="C8" s="413">
        <f>SUM(C6:C7)</f>
        <v>9700000</v>
      </c>
      <c r="D8" s="412"/>
    </row>
    <row r="9" spans="1:10" s="165" customFormat="1" ht="14.25">
      <c r="A9" s="155"/>
      <c r="B9" s="381"/>
      <c r="C9" s="381"/>
      <c r="D9" s="381"/>
    </row>
    <row r="12" spans="1:10" s="186" customFormat="1" ht="15">
      <c r="A12" s="508"/>
      <c r="B12" s="611" t="s">
        <v>1382</v>
      </c>
      <c r="C12" s="611"/>
      <c r="D12" s="611"/>
    </row>
    <row r="13" spans="1:10" s="186" customFormat="1" ht="15">
      <c r="A13" s="509"/>
      <c r="B13" s="611" t="s">
        <v>768</v>
      </c>
      <c r="C13" s="611"/>
      <c r="D13" s="611"/>
      <c r="E13" s="509"/>
    </row>
    <row r="14" spans="1:10" s="186" customFormat="1" ht="15">
      <c r="A14" s="612" t="s">
        <v>507</v>
      </c>
      <c r="B14" s="612"/>
      <c r="C14" s="612"/>
      <c r="D14" s="612"/>
      <c r="E14" s="612"/>
    </row>
    <row r="15" spans="1:10" s="186" customFormat="1" ht="15">
      <c r="A15" s="510"/>
      <c r="B15" s="510"/>
      <c r="C15" s="510" t="s">
        <v>639</v>
      </c>
      <c r="D15" s="415">
        <v>19073925</v>
      </c>
      <c r="E15" s="510"/>
    </row>
    <row r="16" spans="1:10" s="144" customFormat="1" ht="15.75">
      <c r="A16" s="164" t="s">
        <v>0</v>
      </c>
      <c r="B16" s="164" t="s">
        <v>1</v>
      </c>
      <c r="C16" s="164" t="s">
        <v>351</v>
      </c>
      <c r="D16" s="39" t="s">
        <v>4</v>
      </c>
      <c r="E16" s="164" t="s">
        <v>2</v>
      </c>
    </row>
    <row r="17" spans="1:5" s="144" customFormat="1" ht="17.25">
      <c r="A17" s="167">
        <v>1</v>
      </c>
      <c r="B17" s="416" t="s">
        <v>1326</v>
      </c>
      <c r="C17" s="145">
        <v>6</v>
      </c>
      <c r="D17" s="417">
        <v>6000000</v>
      </c>
      <c r="E17" s="164"/>
    </row>
    <row r="18" spans="1:5" s="144" customFormat="1" ht="17.25">
      <c r="A18" s="167">
        <v>2</v>
      </c>
      <c r="B18" s="357" t="s">
        <v>1327</v>
      </c>
      <c r="C18" s="187">
        <v>2</v>
      </c>
      <c r="D18" s="418">
        <v>3500000</v>
      </c>
      <c r="E18" s="145"/>
    </row>
    <row r="19" spans="1:5" s="144" customFormat="1" ht="17.25">
      <c r="A19" s="167">
        <v>3</v>
      </c>
      <c r="B19" s="354" t="s">
        <v>1328</v>
      </c>
      <c r="C19" s="419">
        <v>11</v>
      </c>
      <c r="D19" s="418">
        <v>3500000</v>
      </c>
      <c r="E19" s="145"/>
    </row>
    <row r="20" spans="1:5" s="144" customFormat="1" ht="17.25">
      <c r="A20" s="167">
        <v>4</v>
      </c>
      <c r="B20" s="357" t="s">
        <v>1329</v>
      </c>
      <c r="C20" s="187" t="s">
        <v>1330</v>
      </c>
      <c r="D20" s="140">
        <v>6073925</v>
      </c>
      <c r="E20" s="170"/>
    </row>
    <row r="21" spans="1:5" s="252" customFormat="1" ht="17.25">
      <c r="A21" s="355"/>
      <c r="B21" s="511" t="s">
        <v>314</v>
      </c>
      <c r="C21" s="184"/>
      <c r="D21" s="512">
        <f>SUM(D17:D20)</f>
        <v>19073925</v>
      </c>
      <c r="E21" s="249"/>
    </row>
    <row r="22" spans="1:5" s="144" customFormat="1" ht="15">
      <c r="A22" s="157"/>
    </row>
  </sheetData>
  <mergeCells count="5">
    <mergeCell ref="A3:D3"/>
    <mergeCell ref="B1:C1"/>
    <mergeCell ref="B12:D12"/>
    <mergeCell ref="B13:D13"/>
    <mergeCell ref="A14:E14"/>
  </mergeCells>
  <pageMargins left="0.2" right="0.2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saramsa</vt:lpstr>
      <vt:lpstr>aaya</vt:lpstr>
      <vt:lpstr>Bhautik </vt:lpstr>
      <vt:lpstr>Balbalika Tarfa</vt:lpstr>
      <vt:lpstr>Mahila Tarfa</vt:lpstr>
      <vt:lpstr>aadibasi ,janajaati etc</vt:lpstr>
      <vt:lpstr>Prabardanaatmak</vt:lpstr>
      <vt:lpstr>antafin</vt:lpstr>
      <vt:lpstr>Thula purbadhaar</vt:lpstr>
      <vt:lpstr>anya KAR</vt:lpstr>
      <vt:lpstr>kendr</vt:lpstr>
      <vt:lpstr>GBD</vt:lpstr>
      <vt:lpstr>myachin</vt:lpstr>
      <vt:lpstr>conte</vt:lpstr>
      <vt:lpstr>conte2</vt:lpstr>
      <vt:lpstr>thula</vt:lpstr>
      <vt:lpstr>sadak</vt:lpstr>
      <vt:lpstr>new thap</vt:lpstr>
      <vt:lpstr>NAGAR PUR</vt:lpstr>
      <vt:lpstr>shiling</vt:lpstr>
      <vt:lpstr>chalu</vt:lpstr>
      <vt:lpstr>tabi</vt:lpstr>
      <vt:lpstr>kara</vt:lpstr>
      <vt:lpstr>chalu antarik</vt:lpstr>
      <vt:lpstr>Sheet6</vt:lpstr>
      <vt:lpstr>Sheet7</vt:lpstr>
      <vt:lpstr>Sheet1</vt:lpstr>
      <vt:lpstr>Sheet3</vt:lpstr>
      <vt:lpstr>Sheet4</vt:lpstr>
      <vt:lpstr>Sheet5</vt:lpstr>
      <vt:lpstr>thap anudan</vt:lpstr>
      <vt:lpstr>Nagar Chhetra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2016-12-29T06:09:57Z</dcterms:modified>
</cp:coreProperties>
</file>